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120" windowHeight="11835"/>
  </bookViews>
  <sheets>
    <sheet name="Sheet0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КАТО">[1]КАТО!$A$2:$A$17162</definedName>
    <definedName name="_xlnm.Print_Area" localSheetId="0">Sheet0!$A$1:$X$194</definedName>
  </definedNames>
  <calcPr calcId="125725"/>
</workbook>
</file>

<file path=xl/calcChain.xml><?xml version="1.0" encoding="utf-8"?>
<calcChain xmlns="http://schemas.openxmlformats.org/spreadsheetml/2006/main">
  <c r="T139" i="1"/>
  <c r="U139" s="1"/>
  <c r="T140"/>
  <c r="U140" s="1"/>
  <c r="T141"/>
  <c r="U141" s="1"/>
  <c r="T142"/>
  <c r="U142" s="1"/>
  <c r="T138"/>
  <c r="U138"/>
  <c r="T150"/>
  <c r="U150" s="1"/>
  <c r="T149"/>
  <c r="U149" s="1"/>
  <c r="T132"/>
  <c r="U132" s="1"/>
  <c r="T133"/>
  <c r="U133" s="1"/>
  <c r="T134"/>
  <c r="U134" s="1"/>
  <c r="T135"/>
  <c r="U135" s="1"/>
  <c r="T136"/>
  <c r="U136" s="1"/>
  <c r="T137"/>
  <c r="U137" s="1"/>
  <c r="T143"/>
  <c r="U143" s="1"/>
  <c r="T144"/>
  <c r="U144" s="1"/>
  <c r="T145"/>
  <c r="U145" s="1"/>
  <c r="T146"/>
  <c r="U146" s="1"/>
  <c r="T147"/>
  <c r="U147" s="1"/>
  <c r="T148"/>
  <c r="U148" s="1"/>
  <c r="T93"/>
  <c r="U93" s="1"/>
  <c r="T104"/>
  <c r="U104" s="1"/>
  <c r="T90"/>
  <c r="U90" s="1"/>
  <c r="U84"/>
  <c r="T84"/>
  <c r="U78"/>
  <c r="T78"/>
  <c r="T117"/>
  <c r="O3" i="2"/>
  <c r="T113" i="1"/>
  <c r="U113" s="1"/>
  <c r="T114"/>
  <c r="U114" s="1"/>
  <c r="T115"/>
  <c r="U115" s="1"/>
  <c r="T116"/>
  <c r="U116" s="1"/>
  <c r="T112"/>
  <c r="T60"/>
  <c r="U60" s="1"/>
  <c r="T61"/>
  <c r="U61" s="1"/>
  <c r="T62"/>
  <c r="U62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9"/>
  <c r="U79" s="1"/>
  <c r="T80"/>
  <c r="U80" s="1"/>
  <c r="T81"/>
  <c r="U81" s="1"/>
  <c r="T82"/>
  <c r="U82" s="1"/>
  <c r="T83"/>
  <c r="U83" s="1"/>
  <c r="T85"/>
  <c r="U85" s="1"/>
  <c r="T86"/>
  <c r="U86" s="1"/>
  <c r="T87"/>
  <c r="U87" s="1"/>
  <c r="T88"/>
  <c r="U88" s="1"/>
  <c r="T89"/>
  <c r="U89" s="1"/>
  <c r="T91"/>
  <c r="U91" s="1"/>
  <c r="T92"/>
  <c r="U92" s="1"/>
  <c r="T94"/>
  <c r="U94" s="1"/>
  <c r="T95"/>
  <c r="U95" s="1"/>
  <c r="T96"/>
  <c r="U96" s="1"/>
  <c r="T97"/>
  <c r="U97" s="1"/>
  <c r="T98"/>
  <c r="U98" s="1"/>
  <c r="T99"/>
  <c r="U99" s="1"/>
  <c r="T100"/>
  <c r="U100" s="1"/>
  <c r="T101"/>
  <c r="U101" s="1"/>
  <c r="T102"/>
  <c r="U102" s="1"/>
  <c r="T103"/>
  <c r="U103" s="1"/>
  <c r="T105"/>
  <c r="U105" s="1"/>
  <c r="T106"/>
  <c r="U106" s="1"/>
  <c r="T107"/>
  <c r="U107" s="1"/>
  <c r="T108"/>
  <c r="U108" s="1"/>
  <c r="T109"/>
  <c r="U109" s="1"/>
  <c r="T110"/>
  <c r="U110" s="1"/>
  <c r="T111"/>
  <c r="U111" s="1"/>
  <c r="T59"/>
  <c r="U59" s="1"/>
  <c r="T118" l="1"/>
  <c r="U117" s="1"/>
  <c r="T125"/>
  <c r="U125" s="1"/>
  <c r="T126"/>
  <c r="U126" s="1"/>
  <c r="T127"/>
  <c r="U127" s="1"/>
  <c r="T128"/>
  <c r="U128" s="1"/>
  <c r="T129"/>
  <c r="U129" s="1"/>
  <c r="T130"/>
  <c r="U130" s="1"/>
  <c r="T131"/>
  <c r="U131" s="1"/>
  <c r="T121"/>
  <c r="U121" s="1"/>
  <c r="T56"/>
  <c r="U56" s="1"/>
  <c r="T53"/>
  <c r="U53" s="1"/>
  <c r="T48"/>
  <c r="U48" s="1"/>
  <c r="T45"/>
  <c r="U45" s="1"/>
  <c r="T40"/>
  <c r="U40" s="1"/>
  <c r="T37"/>
  <c r="U37" s="1"/>
  <c r="T32"/>
  <c r="U32" s="1"/>
  <c r="T29"/>
  <c r="U29" s="1"/>
  <c r="T24"/>
  <c r="U24" s="1"/>
  <c r="T21"/>
  <c r="U21" s="1"/>
  <c r="T16"/>
  <c r="U16" s="1"/>
  <c r="T15"/>
  <c r="U15" s="1"/>
  <c r="T17"/>
  <c r="U17" s="1"/>
  <c r="T18"/>
  <c r="U18" s="1"/>
  <c r="T19"/>
  <c r="U19" s="1"/>
  <c r="T20"/>
  <c r="U20" s="1"/>
  <c r="T22"/>
  <c r="U22" s="1"/>
  <c r="T23"/>
  <c r="U23" s="1"/>
  <c r="T25"/>
  <c r="U25" s="1"/>
  <c r="T26"/>
  <c r="U26" s="1"/>
  <c r="T27"/>
  <c r="U27" s="1"/>
  <c r="T28"/>
  <c r="U28" s="1"/>
  <c r="T30"/>
  <c r="U30" s="1"/>
  <c r="T31"/>
  <c r="U31" s="1"/>
  <c r="T33"/>
  <c r="U33" s="1"/>
  <c r="T34"/>
  <c r="U34" s="1"/>
  <c r="T35"/>
  <c r="U35" s="1"/>
  <c r="T36"/>
  <c r="U36" s="1"/>
  <c r="T38"/>
  <c r="U38" s="1"/>
  <c r="T39"/>
  <c r="U39" s="1"/>
  <c r="T41"/>
  <c r="U41" s="1"/>
  <c r="T42"/>
  <c r="U42" s="1"/>
  <c r="T43"/>
  <c r="U43" s="1"/>
  <c r="T44"/>
  <c r="U44" s="1"/>
  <c r="T46"/>
  <c r="U46" s="1"/>
  <c r="T47"/>
  <c r="U47" s="1"/>
  <c r="T49"/>
  <c r="U49" s="1"/>
  <c r="T50"/>
  <c r="U50" s="1"/>
  <c r="T51"/>
  <c r="U51" s="1"/>
  <c r="T52"/>
  <c r="U52" s="1"/>
  <c r="T54"/>
  <c r="U54" s="1"/>
  <c r="T55"/>
  <c r="U55" s="1"/>
  <c r="T57"/>
  <c r="U57" s="1"/>
  <c r="T58"/>
  <c r="U58" s="1"/>
  <c r="T14"/>
  <c r="T151" l="1"/>
  <c r="U151" s="1"/>
  <c r="U14"/>
  <c r="U112" l="1"/>
  <c r="T152"/>
  <c r="U152" s="1"/>
</calcChain>
</file>

<file path=xl/sharedStrings.xml><?xml version="1.0" encoding="utf-8"?>
<sst xmlns="http://schemas.openxmlformats.org/spreadsheetml/2006/main" count="2025" uniqueCount="518">
  <si>
    <t xml:space="preserve">                                                                                                                                                                                  </t>
  </si>
  <si>
    <t>Наименование организации</t>
  </si>
  <si>
    <t>Способ закупок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</si>
  <si>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</si>
  <si>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</si>
  <si>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</si>
  <si>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</si>
  <si>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</si>
  <si>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</si>
  <si>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</si>
  <si>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</si>
  <si>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</si>
  <si>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</si>
  <si>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</si>
  <si>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1.Товары</t>
  </si>
  <si>
    <t>1 Т</t>
  </si>
  <si>
    <t/>
  </si>
  <si>
    <t>2 Т</t>
  </si>
  <si>
    <t>3 Т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</si>
  <si>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</si>
  <si>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</si>
  <si>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</si>
  <si>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</si>
  <si>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</si>
  <si>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</si>
  <si>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</si>
  <si>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</si>
  <si>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</si>
  <si>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</si>
  <si>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</si>
  <si>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</si>
  <si>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</si>
  <si>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</si>
  <si>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</si>
  <si>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</si>
  <si>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</si>
  <si>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</si>
  <si>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</si>
  <si>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</si>
  <si>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</si>
  <si>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</si>
  <si>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</si>
  <si>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</si>
  <si>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</si>
  <si>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</si>
  <si>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</si>
  <si>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</si>
  <si>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</si>
  <si>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</si>
  <si>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</si>
  <si>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Прогноз местного содержания, %</t>
  </si>
  <si>
    <t>Срок осуществления закупок (месяц проведения)</t>
  </si>
  <si>
    <t>16, 17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</si>
  <si>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</si>
  <si>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</si>
  <si>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</si>
  <si>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</si>
  <si>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</si>
  <si>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 xml:space="preserve"> 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</si>
  <si>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</si>
  <si>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Руководство по заполнению:</t>
  </si>
  <si>
    <t>Краткая характеристика (описание) товаров, работ и услуг  (в соответствии с КТРУ)</t>
  </si>
  <si>
    <t>№ строки плана закупок</t>
  </si>
  <si>
    <t>2019г</t>
  </si>
  <si>
    <t>2020г</t>
  </si>
  <si>
    <t>2021г</t>
  </si>
  <si>
    <t>Наименование ТРУ. Заполняется согласно соответствующего кода КТРУ .</t>
  </si>
  <si>
    <t>Краткая характеристика ТРУ. Заполняется согласно соответствующего кода КТРУ.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</si>
  <si>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Код КТРУ. Указывается код товара, работы или услуги. Пример: 26.20.21.</t>
  </si>
  <si>
    <t>Единица измерения. По работам и услугам не заполняется</t>
  </si>
  <si>
    <t>Код  КТРУ*</t>
  </si>
  <si>
    <t>Классификатор товаров, работ и услуг</t>
  </si>
  <si>
    <t xml:space="preserve">Приложение №2 
к письму от "____" _______________ 2019 года </t>
  </si>
  <si>
    <t>2018г</t>
  </si>
  <si>
    <t>205912.000.000007</t>
  </si>
  <si>
    <t>Тонер</t>
  </si>
  <si>
    <t>порошок</t>
  </si>
  <si>
    <t>45:Вместимость:85 грамм:85 грамм \ 478:Упаковка:Пластиковая банка:Пластиковая банка \ 235:Наименование:Тонер для Samsung ML1210/1250/1430/1520/4200/4300/4500:Тонер для Samsung ML1210/1250/1430/1520/4200/4300/4500</t>
  </si>
  <si>
    <t>ОИ</t>
  </si>
  <si>
    <t>0</t>
  </si>
  <si>
    <t>01.2018</t>
  </si>
  <si>
    <t>591010000, Северо-Казахстанская область, Петропавловск Г.А., г.Петропавловск, пр. Я. Гашека 1</t>
  </si>
  <si>
    <t>DAP</t>
  </si>
  <si>
    <t xml:space="preserve">Окончательный платеж - 100% , Промежуточный платеж - 0% , Предоплата - 0% </t>
  </si>
  <si>
    <t>Штука</t>
  </si>
  <si>
    <t>-</t>
  </si>
  <si>
    <t>45:Вместимость:80 грамм:80 грамм \ 478:Упаковка:Пластиковая банка:Пластиковая банка \ 235:Наименование:Тонер для Panasonic KX-FL401/402/403/(KX-FLC411/412/413):Тонер для Panasonic KX-FL401/402/403/(KX-FLC411/412/413)</t>
  </si>
  <si>
    <t>45:Вместимость:80 грамм:80 грамм \ 478:Упаковка:Пластиковая банка:Пластиковая банка \ 235:Наименование:Тонер для Panasonic KX-FA83/84E (KX-FL513/543/653):Тонер для Panasonic KX-FA83/84E (KX-FL513/543/653)</t>
  </si>
  <si>
    <t>4 Т</t>
  </si>
  <si>
    <t xml:space="preserve">45:Вместимость:150 грамм:150 грамм \ 478:Упаковка:Пластиковая банка:Пластиковая банка \ 235:Наименование:Тонер для Canon FC/PC :Тонер для Canon FC/PC </t>
  </si>
  <si>
    <t>5 Т</t>
  </si>
  <si>
    <t>45:Вместимость:1 килограмм:1 килограмм \ 478:Упаковка:Пластиковая банка:Пластиковая банка \ 235:Наименование:Тонер для HP LJ 1010,1012,1015,1020,1100,1200,1300,1320,2300,4000,5000 IPM:Тонер для HP LJ 1010,1012,1015,1020,1100,1200,1300,1320,2300,4000,5000 IPM</t>
  </si>
  <si>
    <t>6 Т</t>
  </si>
  <si>
    <t>45:Вместимость:80 грамм:80 грамм \ 478:Упаковка:Пластиковая банка:Пластиковая банка \ 235:Наименование:Тонер для HP LJ P1005,1505,1006,1102,1566,М1120,Canon 712,725,728:Тонер для HP LJ P1005,1505,1006,1102,1566,М1120,Canon 712,725,728</t>
  </si>
  <si>
    <t>7 Т</t>
  </si>
  <si>
    <t>45:Вместимость:110 грамм:110 грамм \ 478:Упаковка:Пластиковая банка:Пластиковая банка \ 235:Наименование:Тонер для HP LJ 1010,1012,1015,1018,1020:Тонер для HP LJ 1010,1012,1015,1018,1020</t>
  </si>
  <si>
    <t>8 Т</t>
  </si>
  <si>
    <t>205930.000.000004</t>
  </si>
  <si>
    <t>Чернила</t>
  </si>
  <si>
    <t>для печатающего плоттера</t>
  </si>
  <si>
    <t xml:space="preserve">491:Фасовка:1000 мл:1000 мл \ 235:Наименование:HP Universal Color :HP Universal Color </t>
  </si>
  <si>
    <t>9 Т</t>
  </si>
  <si>
    <t>222130.200.000000</t>
  </si>
  <si>
    <t>Ракель</t>
  </si>
  <si>
    <t>для печатных машин, полимерный</t>
  </si>
  <si>
    <t>235:Наименование:Для HP LJ 1010/1012/1015/1018/1020/1022/3020/3030/3050/3052/М1005, Canon MF-4018/4120/LBP-2900:Для HP LJ 1010/1012/1015/1018/1020/1022/3020/3030/3050/3052/М1005, Canon MF-4018/4120/LBP-2900</t>
  </si>
  <si>
    <t>10 Т</t>
  </si>
  <si>
    <t>262016.300.000007</t>
  </si>
  <si>
    <t>Вал магнитный</t>
  </si>
  <si>
    <t>для принтера</t>
  </si>
  <si>
    <t>235:Наименование:Для HP LJ P1005/1006/1102/1505/1506/М1120:Для HP LJ P1005/1006/1102/1505/1506/М1120</t>
  </si>
  <si>
    <t>11 Т</t>
  </si>
  <si>
    <t>235:Наименование:Для HP LJ 1010/1012/1015/1018/1020/1022/3020/3030/3050/3052/3055,Canon LBP-2900:Для HP LJ 1010/1012/1015/1018/1020/1022/3020/3030/3050/3052/3055,Canon LBP-2900</t>
  </si>
  <si>
    <t>12 Т</t>
  </si>
  <si>
    <t>262016.300.000008</t>
  </si>
  <si>
    <t>Смазка</t>
  </si>
  <si>
    <t>для термопленки</t>
  </si>
  <si>
    <t>491:Фасовка:50 мл:50 мл \ 235:Наименование:Токопроводящая смазка Electrolube:Токопроводящая смазка Electrolube</t>
  </si>
  <si>
    <t>13 Т</t>
  </si>
  <si>
    <t>491:Фасовка:50 грамм:50 грамм</t>
  </si>
  <si>
    <t>14 Т</t>
  </si>
  <si>
    <t>262016.300.000010</t>
  </si>
  <si>
    <t>Термопленка</t>
  </si>
  <si>
    <t>для лазерного принтера</t>
  </si>
  <si>
    <t>235:Наименование:Для факса Panasonic KX-FA52A:Для факса Panasonic KX-FA52A</t>
  </si>
  <si>
    <t>15 Т</t>
  </si>
  <si>
    <t xml:space="preserve">235:Наименование:Для HP LJ 3800 :Для HP LJ 3800 </t>
  </si>
  <si>
    <t>16 Т</t>
  </si>
  <si>
    <t xml:space="preserve">235:Наименование:Для HP LJ 1100, Canon LBP-820, LBP-1120 :Для HP LJ 1100, Canon LBP-820, LBP-1120 </t>
  </si>
  <si>
    <t>17 Т</t>
  </si>
  <si>
    <t>235:Наименование:Для HP LJ 1200/1000W/1005/33XX/1300/1150/1010/1015/1020/1022, Canon LBP-2900:Для HP LJ 1200/1000W/1005/33XX/1300/1150/1010/1015/1020/1022, Canon LBP-2900</t>
  </si>
  <si>
    <t>18 Т</t>
  </si>
  <si>
    <t>262016.900.000006</t>
  </si>
  <si>
    <t>Коротрон</t>
  </si>
  <si>
    <t>235:Наименование:HP-P1005/Р1006/Р1505/Р1102/Р1560/Р1606:HP-P1005/Р1006/Р1505/Р1102/Р1560/Р1606</t>
  </si>
  <si>
    <t>19 Т</t>
  </si>
  <si>
    <t>235:Наименование:HP-1010/11000/1200:HP-1010/11000/1200</t>
  </si>
  <si>
    <t>20 Т</t>
  </si>
  <si>
    <t>262040.000.000085</t>
  </si>
  <si>
    <t>Фотобарабан</t>
  </si>
  <si>
    <t>черный</t>
  </si>
  <si>
    <t>235:Наименование:Для HP LJ 1160/1320/P2015, Canon 708:Для HP LJ 1160/1320/P2015, Canon 708</t>
  </si>
  <si>
    <t>21 Т</t>
  </si>
  <si>
    <t>235:Наименование:Для HP LJ P1005/1006/1102/1505/1566/V1120, Canon 712/725/728:Для HP LJ P1005/1006/1102/1505/1566/V1120, Canon 712/725/728</t>
  </si>
  <si>
    <t>22 Т</t>
  </si>
  <si>
    <t>235:Наименование:Для HP LJ 5L/6L/1100:Для HP LJ 5L/6L/1100</t>
  </si>
  <si>
    <t>23 Т</t>
  </si>
  <si>
    <t>235:Наименование:Для HP LJ 1010/1012/1015/1018/1020/М1005:Для HP LJ 1010/1012/1015/1018/1020/М1005</t>
  </si>
  <si>
    <t>24 Т</t>
  </si>
  <si>
    <t>235:Наименование:Для HP LJ 1000/1200/1150/1300, Canon EP27:Для HP LJ 1000/1200/1150/1300, Canon EP27</t>
  </si>
  <si>
    <t>25 Т</t>
  </si>
  <si>
    <t xml:space="preserve">235:Наименование:Для HP LJ Pro M130 :Для HP LJ Pro M130 </t>
  </si>
  <si>
    <t>26 Т</t>
  </si>
  <si>
    <t>262040.000.000139</t>
  </si>
  <si>
    <t>Головка</t>
  </si>
  <si>
    <t>для плоттера</t>
  </si>
  <si>
    <t>380:Цвет:yellow:yellow \ 235:Наименование: HP С4813А: HP С4813А</t>
  </si>
  <si>
    <t>27 Т</t>
  </si>
  <si>
    <t>380:Цвет:magenta:magenta \ 235:Наименование: HP С4812А: HP С4812А</t>
  </si>
  <si>
    <t>28 Т</t>
  </si>
  <si>
    <t>380:Цвет:cyan:cyan \ 235:Наименование: HP С4811А: HP С4811А</t>
  </si>
  <si>
    <t>29 Т</t>
  </si>
  <si>
    <t xml:space="preserve">380:Цвет:black:black \ 235:Наименование: HP С4810А : HP С4810А </t>
  </si>
  <si>
    <t>30 Т</t>
  </si>
  <si>
    <t>262040.000.000279</t>
  </si>
  <si>
    <t>Картридж</t>
  </si>
  <si>
    <t>струйный, цветной</t>
  </si>
  <si>
    <t>380:Цвет:magenta:magenta \ 235:Наименование:HP 533A Original:HP 533A Original</t>
  </si>
  <si>
    <t>31 Т</t>
  </si>
  <si>
    <t>380:Цвет:yellow:yellow \ 235:Наименование:HP 532A Original:HP 532A Original</t>
  </si>
  <si>
    <t>32 Т</t>
  </si>
  <si>
    <t>380:Цвет:cyan:cyan \ 235:Наименование:HP 531A Original:HP 531A Original</t>
  </si>
  <si>
    <t>33 Т</t>
  </si>
  <si>
    <t>380:Цвет:black:black \ 235:Наименование:HP 530A Original:HP 530A Original</t>
  </si>
  <si>
    <t>34 Т</t>
  </si>
  <si>
    <t xml:space="preserve">380:Цвет:magenta:magenta \ 235:Наименование:HP Q6473 :HP Q6473 </t>
  </si>
  <si>
    <t>35 Т</t>
  </si>
  <si>
    <t xml:space="preserve">380:Цвет:yellow:yellow \ 235:Наименование:HP Q6472 :HP Q6472 </t>
  </si>
  <si>
    <t>36 Т</t>
  </si>
  <si>
    <t xml:space="preserve">380:Цвет:cyan:cyan \ 235:Наименование:HP Q6471 :HP Q6471 </t>
  </si>
  <si>
    <t>37 Т</t>
  </si>
  <si>
    <t>380:Цвет:yellow:yellow \ 235:Наименование: HP №82 С4913А Original: HP №82 С4913А Original</t>
  </si>
  <si>
    <t>38 Т</t>
  </si>
  <si>
    <t>380:Цвет:magenta:magenta \ 235:Наименование: HP №82 С4912А Original: HP №82 С4912А Original</t>
  </si>
  <si>
    <t>39 Т</t>
  </si>
  <si>
    <t>380:Цвет:cyan:cyan \ 235:Наименование:Для HP №82 С4911А Original:Для HP №82 С4911А Original</t>
  </si>
  <si>
    <t>40 Т</t>
  </si>
  <si>
    <t>262040.000.000280</t>
  </si>
  <si>
    <t>струйный, черный</t>
  </si>
  <si>
    <t xml:space="preserve">380:Цвет:black:black \ 235:Наименование:HP Q6470 :HP Q6470 </t>
  </si>
  <si>
    <t>41 Т</t>
  </si>
  <si>
    <t>380:Цвет:black:black \ 235:Наименование: HP №10 С4844АЕ Original: HP №10 С4844АЕ Original</t>
  </si>
  <si>
    <t>42 Т</t>
  </si>
  <si>
    <t>262040.000.000281</t>
  </si>
  <si>
    <t>тонерный, черный</t>
  </si>
  <si>
    <t>235:Наименование:Для HP LJ (Q5949A)/2014/2015/1160/13020/3390/3392, Canon LBP3300/LBP3360:Для HP LJ (Q5949A)/2014/2015/1160/13020/3390/3392, Canon LBP3300/LBP3360</t>
  </si>
  <si>
    <t>43 Т</t>
  </si>
  <si>
    <t>235:Наименование:Для HP LJ (СЕ285А) Р1102/1132/1212/1214/1217, Canon LBP-6000 (725):Для HP LJ (СЕ285А) Р1102/1132/1212/1214/1217, Canon LBP-6000 (725)</t>
  </si>
  <si>
    <t>44 Т</t>
  </si>
  <si>
    <t>235:Наименование:Для Canon (AR712) LBP3010/3100/:Для Canon (AR712) LBP3010/3100/</t>
  </si>
  <si>
    <t>45 Т</t>
  </si>
  <si>
    <t>262040.000.000284</t>
  </si>
  <si>
    <t>Термопаста</t>
  </si>
  <si>
    <t>силиконовая</t>
  </si>
  <si>
    <t>491:Фасовка:30 грамм:30 грамм</t>
  </si>
  <si>
    <t>АО "Петропавловский завод тяжелого машиностроения"</t>
  </si>
  <si>
    <t>2022г</t>
  </si>
  <si>
    <t>1 Р</t>
  </si>
  <si>
    <t>829919.000.000001</t>
  </si>
  <si>
    <t>Работы по изготовлению макетов/специальных пособий</t>
  </si>
  <si>
    <t>Работы по изготовлению макетов/специальных пособий и аналогичных изделий</t>
  </si>
  <si>
    <t>"Изготовление макетов и моделй продукции, зданий и сооружений АО ""ПЗТМ." \ "Изготовление макетов и моделй продукции, зданий и сооружений АО ""ПЗТМ."</t>
  </si>
  <si>
    <t>100</t>
  </si>
  <si>
    <t>181110.000.000000</t>
  </si>
  <si>
    <t>Услуги по печатанию газет</t>
  </si>
  <si>
    <t>Услуги по печатанию газет (кроме журналов)</t>
  </si>
  <si>
    <t>"Услуги по печати заводской газеты ""Машиностроитель""" \ "Услуги по печати заводской газеты ""Машиностроитель"""</t>
  </si>
  <si>
    <t>181216.000.000000</t>
  </si>
  <si>
    <t>Услуги по печатанию на материалах</t>
  </si>
  <si>
    <t>Услуги по печатанию на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</si>
  <si>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 \ Широкоформатная сольвентная печать на баннере, самоклейке, пленке ПВХ, холсте, флажной ткани, бейсболках, футболках и прочих материалах.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</si>
  <si>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</si>
  <si>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</si>
  <si>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презентационных материалов \ Услуги по изготовлению презентационных материалов</t>
  </si>
  <si>
    <t>4 У</t>
  </si>
  <si>
    <t>"Услуги по изготовлению рекламных каталогов, буклетов АО ""ПЗТМ"", рекламных листов." \ "Услуги по изготовлению рекламных каталогов, буклетов АО ""ПЗТМ"", рекламных листов."</t>
  </si>
  <si>
    <t>5 У</t>
  </si>
  <si>
    <t xml:space="preserve">Календари, ежедневники,  \ Календари, ежедневники, </t>
  </si>
  <si>
    <t>6 У</t>
  </si>
  <si>
    <t>181219.900.000006</t>
  </si>
  <si>
    <t>Услуги по нанесению надписи/изображений/эмблем на предмет/объект</t>
  </si>
  <si>
    <t>Нанесение логотипов на бейсболки, футболки, ручки, значки, зажигалки, заготовки из оптического стекла  и прочее. \ Нанесение логотипов на бейсболки, футболки, ручки, значки, зажигалки, заготовки из оптического стекла  и прочее.</t>
  </si>
  <si>
    <t>7 У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</si>
  <si>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</si>
  <si>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</si>
  <si>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</si>
  <si>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8 У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</si>
  <si>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</si>
  <si>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</si>
  <si>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</si>
  <si>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9 У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</si>
  <si>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</si>
  <si>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</si>
  <si>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</si>
  <si>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10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</si>
  <si>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</si>
  <si>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</si>
  <si>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</si>
  <si>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11 У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</si>
  <si>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</si>
  <si>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</si>
  <si>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</si>
  <si>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Телекоммуникационные услуги по веб-сайту и регистрации доменнокго имени (e-mail) \ Телекоммуникационные услуги по веб-сайту и регистрации доменнокго имени (e-mail)</t>
  </si>
  <si>
    <t>12 У</t>
  </si>
  <si>
    <t>46 Т</t>
  </si>
  <si>
    <t>28.41.21.00.00.00.10.10.1</t>
  </si>
  <si>
    <t>станок токарный металлорежущий</t>
  </si>
  <si>
    <t>станок токарный горизонтальный с числовым программным управлением многоцелевой</t>
  </si>
  <si>
    <t>Тендер</t>
  </si>
  <si>
    <t>46-1 Т</t>
  </si>
  <si>
    <t>47 Т</t>
  </si>
  <si>
    <t>47-1 Т</t>
  </si>
  <si>
    <t>48 Т</t>
  </si>
  <si>
    <t>48-1 Т</t>
  </si>
  <si>
    <t>49 Т</t>
  </si>
  <si>
    <t>49-1 Т</t>
  </si>
  <si>
    <t>50 Т</t>
  </si>
  <si>
    <t>28.41.21.00.00.00.10.20.1</t>
  </si>
  <si>
    <t>станок токарный многоцелевой вертикальный с числовым программным управлением</t>
  </si>
  <si>
    <t>50-1 Т</t>
  </si>
  <si>
    <t>50-2 Т</t>
  </si>
  <si>
    <t>51 Т</t>
  </si>
  <si>
    <t>28.41.12.00.00.00.11.10.1</t>
  </si>
  <si>
    <t>центр металлообрабатывающий</t>
  </si>
  <si>
    <t>центр металлообрабатывающий вертикальный</t>
  </si>
  <si>
    <t>51-1 Т</t>
  </si>
  <si>
    <t>52 Т</t>
  </si>
  <si>
    <t>52-1 Т</t>
  </si>
  <si>
    <t>53 Т</t>
  </si>
  <si>
    <t>53-1 Т</t>
  </si>
  <si>
    <t>54 Т</t>
  </si>
  <si>
    <t>28.41.23.00.00.00.25.10.1</t>
  </si>
  <si>
    <t>станок зубофрезерный</t>
  </si>
  <si>
    <t>полуавтомат зубофрезерный без числового программного управления для цилиндрических колес</t>
  </si>
  <si>
    <t>54-1 Т</t>
  </si>
  <si>
    <t>55 Т</t>
  </si>
  <si>
    <t>28.41.21.00.00.00.10.31.1</t>
  </si>
  <si>
    <t>станок токарно-винторезный и токарный без числового программного управления</t>
  </si>
  <si>
    <t>56 Т</t>
  </si>
  <si>
    <t>57 Т</t>
  </si>
  <si>
    <t>28.41.22.00.00.00.12.10.1</t>
  </si>
  <si>
    <t>станок вертикально-фрезерный</t>
  </si>
  <si>
    <t>станок вертикально-фрезерный консольный</t>
  </si>
  <si>
    <t>58 Т</t>
  </si>
  <si>
    <t>28.41.22.00.00.00.14.10.1</t>
  </si>
  <si>
    <t>станок фрезерный</t>
  </si>
  <si>
    <t>станок фрезерный широкоуниверсальный (инструментальный)</t>
  </si>
  <si>
    <t>58-1 Т</t>
  </si>
  <si>
    <t>59 Т</t>
  </si>
  <si>
    <t>28.41.23.00.00.00.12.10.1</t>
  </si>
  <si>
    <t>станок хонинговальный</t>
  </si>
  <si>
    <t>станок хонинговальный или доводочный для обработки металла с числовым программным управлением</t>
  </si>
  <si>
    <t>59-1 Т</t>
  </si>
  <si>
    <t>60 Т</t>
  </si>
  <si>
    <t>32.99.61.00.00.00.30.60.1</t>
  </si>
  <si>
    <t>Программное обеспечение</t>
  </si>
  <si>
    <t>Программный продукт - прочий</t>
  </si>
  <si>
    <t>61 Т</t>
  </si>
  <si>
    <t>28.29.70.00.00.00.15.10.1</t>
  </si>
  <si>
    <t>автомат для электродуговой сварки</t>
  </si>
  <si>
    <t>автомат и полуавтомат для электродуговой и электрошлаковой сварки и наплавки комплектно с источниками питания</t>
  </si>
  <si>
    <t>61-1 Т</t>
  </si>
  <si>
    <t>62 Т</t>
  </si>
  <si>
    <t>28.21.12.00.00.00.16.16.1</t>
  </si>
  <si>
    <t>печь для отжига</t>
  </si>
  <si>
    <t>печь для отжига прочие</t>
  </si>
  <si>
    <t>62-1 Т</t>
  </si>
  <si>
    <t>63 Т</t>
  </si>
  <si>
    <t>28.21.12.00.00.00.27.12.1</t>
  </si>
  <si>
    <t>электропечь и агрегат сопротивления</t>
  </si>
  <si>
    <t>электропечь и агрегат сопротивления периодического действия электропечные шахтные</t>
  </si>
  <si>
    <t>63-1 Т</t>
  </si>
  <si>
    <t>64 Т</t>
  </si>
  <si>
    <t>28.21.12.00.00.00.27.22.1</t>
  </si>
  <si>
    <t>электропечь сопротивления</t>
  </si>
  <si>
    <t>электропечь  сопротивления вакуумная шахтная</t>
  </si>
  <si>
    <t>64-1 Т</t>
  </si>
  <si>
    <t>65 Т</t>
  </si>
  <si>
    <t>28.21.12.00.00.00.27.17.1</t>
  </si>
  <si>
    <t>электропечь и агрегат сопротивления периодического действия электропечные камерные с выдвижным подом</t>
  </si>
  <si>
    <t>65-1 Т</t>
  </si>
  <si>
    <t>66 Т</t>
  </si>
  <si>
    <t>66-1 Т</t>
  </si>
  <si>
    <t>67 Т</t>
  </si>
  <si>
    <t>28.21.13.00.00.00.12.19.1</t>
  </si>
  <si>
    <t>установка индукционная высокой частоты</t>
  </si>
  <si>
    <t>установка, генератор и устройство индукционное высокой частоты для термообработки</t>
  </si>
  <si>
    <t>67-1 Т</t>
  </si>
  <si>
    <t>68 Т</t>
  </si>
  <si>
    <t>22.23.12.00.00.10.95.01.1</t>
  </si>
  <si>
    <t>Ванна</t>
  </si>
  <si>
    <t>гальваническая ванна из полипропилена</t>
  </si>
  <si>
    <t>69 Т</t>
  </si>
  <si>
    <t>28.41.11.00.00.00.10.13.1</t>
  </si>
  <si>
    <t>станок для обработки лазерным лучом</t>
  </si>
  <si>
    <t>станок для обработки любых материалов путем удаления материала лазерным лучом прочие</t>
  </si>
  <si>
    <t>69-1 Т</t>
  </si>
  <si>
    <t>70 Т</t>
  </si>
  <si>
    <t>28.41.11.00.00.00.13.13.1</t>
  </si>
  <si>
    <t>станок для обработки металлов плазменно-дуговым способом</t>
  </si>
  <si>
    <t>70-1 Т</t>
  </si>
  <si>
    <t>71 Т</t>
  </si>
  <si>
    <t>28.41.33.00.00.00.13.10.1</t>
  </si>
  <si>
    <t>прессы гидравлические</t>
  </si>
  <si>
    <t>прессы гидравлические ковочные с верхним расположением рабочих цилиндров</t>
  </si>
  <si>
    <t>71-1 Т</t>
  </si>
  <si>
    <t xml:space="preserve"> -</t>
  </si>
  <si>
    <t>Авансовый платеж-65%</t>
  </si>
  <si>
    <t>Авансовый платеж-82%</t>
  </si>
  <si>
    <t>Авансовый платеж-67%</t>
  </si>
  <si>
    <t>Авансовый платеж-78%</t>
  </si>
  <si>
    <t>Авансовый платеж-76%</t>
  </si>
  <si>
    <t>Авансовый платеж-79%</t>
  </si>
  <si>
    <t>Авансовый платеж-75%</t>
  </si>
  <si>
    <t>Авансовый платеж-80%</t>
  </si>
  <si>
    <t>Авансовый платеж-30%</t>
  </si>
  <si>
    <t>Авансовый платеж-64%</t>
  </si>
  <si>
    <t>Авансовый платеж-69%</t>
  </si>
  <si>
    <t>Авансовый платеж-70%</t>
  </si>
  <si>
    <t>Авансовый платеж-96%</t>
  </si>
  <si>
    <t>Авансовый платеж 60%</t>
  </si>
  <si>
    <t>Авансовый платеж 30%</t>
  </si>
  <si>
    <t>Авансовый платеж 66%</t>
  </si>
  <si>
    <t>Авансовый платеж 65%</t>
  </si>
  <si>
    <t>Авансовый платеж 63%</t>
  </si>
  <si>
    <t>январь</t>
  </si>
  <si>
    <t>ноябрь</t>
  </si>
  <si>
    <t>декабрь</t>
  </si>
  <si>
    <t>DDP</t>
  </si>
  <si>
    <t>Форма плана долгосрочных закупок товаров, работ и услуг на 2018-2022 годы по АО "Петропавловский завод тяжелого машиностроения"</t>
  </si>
  <si>
    <t>Реквизиты   (№ приказа и дата утверждения плана закупок) №2 от 03.01.2018</t>
  </si>
  <si>
    <r>
      <t xml:space="preserve">Наименование закупаемых товаров, работ и услуг 
</t>
    </r>
    <r>
      <rPr>
        <b/>
        <i/>
        <sz val="10"/>
        <rFont val="Times New Roman"/>
        <family val="1"/>
        <charset val="204"/>
      </rPr>
      <t>(в соответствии с КТРУ)</t>
    </r>
  </si>
  <si>
    <r>
      <t>Дополнительная характеристика</t>
    </r>
    <r>
      <rPr>
        <b/>
        <i/>
        <sz val="10"/>
        <rFont val="Times New Roman"/>
        <family val="1"/>
        <charset val="204"/>
      </rPr>
      <t xml:space="preserve"> (в соответствии с КТРУ)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</si>
  <si>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токарный обрабатывающий центр с ЧПУ (диаметр патрона, не менее 210 мм). </t>
    </r>
    <r>
      <rPr>
        <b/>
        <sz val="10"/>
        <rFont val="Calibri"/>
        <family val="2"/>
        <charset val="204"/>
        <scheme val="minor"/>
      </rPr>
      <t>Назначение</t>
    </r>
    <r>
      <rPr>
        <sz val="10"/>
        <rFont val="Calibri"/>
        <family val="2"/>
        <charset val="204"/>
        <scheme val="minor"/>
      </rPr>
      <t xml:space="preserve">: 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 </t>
    </r>
  </si>
  <si>
    <r>
      <t>Наименование:</t>
    </r>
    <r>
      <rPr>
        <sz val="10"/>
        <rFont val="Calibri"/>
        <family val="2"/>
        <charset val="204"/>
        <scheme val="minor"/>
      </rPr>
      <t xml:space="preserve"> токарный обрабатывающий центр с ЧПУ (диаметр патрона, не менее 254 мм). </t>
    </r>
    <r>
      <rPr>
        <b/>
        <sz val="10"/>
        <rFont val="Calibri"/>
        <family val="2"/>
        <charset val="204"/>
        <scheme val="minor"/>
      </rPr>
      <t xml:space="preserve">Назначение: </t>
    </r>
    <r>
      <rPr>
        <sz val="10"/>
        <rFont val="Calibri"/>
        <family val="2"/>
        <charset val="204"/>
        <scheme val="minor"/>
      </rPr>
      <t>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</si>
  <si>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>Наименование:</t>
    </r>
    <r>
      <rPr>
        <sz val="10"/>
        <rFont val="Calibri"/>
        <family val="2"/>
        <charset val="204"/>
        <scheme val="minor"/>
      </rPr>
      <t xml:space="preserve"> токарный обрабатывающий центр с ЧПУ (диаметр патрона, не менее 457 мм).</t>
    </r>
    <r>
      <rPr>
        <b/>
        <sz val="10"/>
        <rFont val="Calibri"/>
        <family val="2"/>
        <charset val="204"/>
        <scheme val="minor"/>
      </rPr>
      <t xml:space="preserve"> Назначение: </t>
    </r>
    <r>
      <rPr>
        <sz val="10"/>
        <rFont val="Calibri"/>
        <family val="2"/>
        <charset val="204"/>
        <scheme val="minor"/>
      </rPr>
      <t>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</si>
  <si>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>Наименование:</t>
    </r>
    <r>
      <rPr>
        <sz val="10"/>
        <rFont val="Calibri"/>
        <family val="2"/>
        <charset val="204"/>
        <scheme val="minor"/>
      </rPr>
      <t xml:space="preserve"> токарный обрабатывающий центр с ЧПУ (диаметр патрона, не менее 533 мм).</t>
    </r>
    <r>
      <rPr>
        <b/>
        <sz val="10"/>
        <rFont val="Calibri"/>
        <family val="2"/>
        <charset val="204"/>
        <scheme val="minor"/>
      </rPr>
      <t xml:space="preserve">Назначение: </t>
    </r>
    <r>
      <rPr>
        <sz val="10"/>
        <rFont val="Calibri"/>
        <family val="2"/>
        <charset val="204"/>
        <scheme val="minor"/>
      </rPr>
      <t>для выполнения всех видов токарных работ с возможностью сверления и фрезерования как в осевом, так и в радиальном направлениях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</si>
  <si>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токарно-карусельный обрабатывающий центр с ЧПУ. </t>
    </r>
    <r>
      <rPr>
        <b/>
        <sz val="10"/>
        <rFont val="Calibri"/>
        <family val="2"/>
        <charset val="204"/>
        <scheme val="minor"/>
      </rPr>
      <t>Назначение:</t>
    </r>
    <r>
      <rPr>
        <sz val="10"/>
        <rFont val="Calibri"/>
        <family val="2"/>
        <charset val="204"/>
        <scheme val="minor"/>
      </rPr>
      <t xml:space="preserve"> для выполнения всех видов токарных работ с возможностью сверления и фрезерования на крупногабаритных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</si>
  <si>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>Наименование: в</t>
    </r>
    <r>
      <rPr>
        <sz val="10"/>
        <rFont val="Calibri"/>
        <family val="2"/>
        <charset val="204"/>
        <scheme val="minor"/>
      </rPr>
      <t xml:space="preserve">ертикально-фрезерный обрабатывающий центр с ЧПУ (размер стола, мм: длина-не менее 1200, ширина-не менее 500). </t>
    </r>
    <r>
      <rPr>
        <b/>
        <sz val="10"/>
        <rFont val="Calibri"/>
        <family val="2"/>
        <charset val="204"/>
        <scheme val="minor"/>
      </rPr>
      <t xml:space="preserve">Назначение: </t>
    </r>
    <r>
      <rPr>
        <sz val="10"/>
        <rFont val="Calibri"/>
        <family val="2"/>
        <charset val="204"/>
        <scheme val="minor"/>
      </rPr>
      <t>для выполнения всех видов фрезерных, сверлильных и расточных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</si>
  <si>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вертикально-фрезерный обрабатывающий центр с ЧПУ, (размер стола, мм: длина-не менее не менее 1800, ширина-не менее 850). </t>
    </r>
    <r>
      <rPr>
        <b/>
        <sz val="10"/>
        <rFont val="Calibri"/>
        <family val="2"/>
        <charset val="204"/>
        <scheme val="minor"/>
      </rPr>
      <t xml:space="preserve">Назначение: </t>
    </r>
    <r>
      <rPr>
        <sz val="10"/>
        <rFont val="Calibri"/>
        <family val="2"/>
        <charset val="204"/>
        <scheme val="minor"/>
      </rPr>
      <t>для выполнения всех видов фрезерных, сверлильных и расточных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</si>
  <si>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вертикально-фрезерный обрабатывающий центр с ЧПУ, (размер стола, мм: длина-не менее не менее 2700, ширина-не менее 1100). </t>
    </r>
    <r>
      <rPr>
        <b/>
        <sz val="10"/>
        <rFont val="Calibri"/>
        <family val="2"/>
        <charset val="204"/>
        <scheme val="minor"/>
      </rPr>
      <t xml:space="preserve">Назначение: </t>
    </r>
    <r>
      <rPr>
        <sz val="10"/>
        <rFont val="Calibri"/>
        <family val="2"/>
        <charset val="204"/>
        <scheme val="minor"/>
      </rPr>
      <t>для выполнения всех видов фрезерных, сверлильных и расточных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производств.</t>
    </r>
  </si>
  <si>
    <r>
      <t>Наименование: з</t>
    </r>
    <r>
      <rPr>
        <sz val="10"/>
        <rFont val="Calibri"/>
        <family val="2"/>
        <charset val="204"/>
        <scheme val="minor"/>
      </rPr>
      <t xml:space="preserve">убофрезерный полуавтомат. </t>
    </r>
    <r>
      <rPr>
        <b/>
        <sz val="10"/>
        <rFont val="Calibri"/>
        <family val="2"/>
        <charset val="204"/>
        <scheme val="minor"/>
      </rPr>
      <t xml:space="preserve">Назначение: </t>
    </r>
    <r>
      <rPr>
        <sz val="10"/>
        <rFont val="Calibri"/>
        <family val="2"/>
        <charset val="204"/>
        <scheme val="minor"/>
      </rPr>
      <t xml:space="preserve">полуавтомат предназначен для обработки цилиндрических прямозубых и косозубых зубчатых колёс, червячных колёс, звёздочек, шлицевых валов, а также зубчатых колес с продольной модификацией зубьев (бочкообразный и конусный зуб).
Обработка как  методом обката червячными фрезами с пластинками из твёрдого сплава и быстрорежущей стали, так и методом единичного деления профильным инструментом. 
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</si>
  <si>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станок токарно-винторезный с цифровой индикацией (для обработки заготовок длиной не менее  - 1500 мм). </t>
    </r>
    <r>
      <rPr>
        <b/>
        <sz val="10"/>
        <rFont val="Calibri"/>
        <family val="2"/>
        <charset val="204"/>
        <scheme val="minor"/>
      </rPr>
      <t xml:space="preserve">Назначение: </t>
    </r>
    <r>
      <rPr>
        <sz val="10"/>
        <rFont val="Calibri"/>
        <family val="2"/>
        <charset val="204"/>
        <scheme val="minor"/>
      </rPr>
      <t>токарная обработка деталей типа тел вращения, нарезание резьбы, обработка отверстий, расположенных в оси детали.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</si>
  <si>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станок токарно-винторезный с цифровой индикацией (для обработки заготовок длиной не менее  - 2000 мм) </t>
    </r>
    <r>
      <rPr>
        <b/>
        <sz val="10"/>
        <rFont val="Calibri"/>
        <family val="2"/>
        <charset val="204"/>
        <scheme val="minor"/>
      </rPr>
      <t>Назначение: т</t>
    </r>
    <r>
      <rPr>
        <sz val="10"/>
        <rFont val="Calibri"/>
        <family val="2"/>
        <charset val="204"/>
        <scheme val="minor"/>
      </rPr>
      <t>окарная обработка деталей типа тел вращения, нарезание резьбы, обработка отверстий, расположенных в оси детали.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</si>
  <si>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станок вертикально-фрезерный с цифровой индикацией и поворотной головой. </t>
    </r>
    <r>
      <rPr>
        <b/>
        <sz val="10"/>
        <rFont val="Calibri"/>
        <family val="2"/>
        <charset val="204"/>
        <scheme val="minor"/>
      </rPr>
      <t xml:space="preserve">Назначение: </t>
    </r>
    <r>
      <rPr>
        <sz val="10"/>
        <rFont val="Calibri"/>
        <family val="2"/>
        <charset val="204"/>
        <scheme val="minor"/>
      </rPr>
      <t>для выполнения всех видов фрезерных работ на деталях из черных, жаропрочных, нержавеющих и конструкционных сталей, цветных металлов и сплавов, в условиях единичного, мелкосерийного, серийного производства.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</si>
  <si>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станок широкоуниверсальный консольно-фрезерный с цифровой индикацией. </t>
    </r>
    <r>
      <rPr>
        <b/>
        <sz val="10"/>
        <rFont val="Calibri"/>
        <family val="2"/>
        <charset val="204"/>
        <scheme val="minor"/>
      </rPr>
      <t xml:space="preserve">Назначение: </t>
    </r>
    <r>
      <rPr>
        <sz val="10"/>
        <rFont val="Calibri"/>
        <family val="2"/>
        <charset val="204"/>
        <scheme val="minor"/>
      </rPr>
      <t>фрезерная обработка (плоскости, уступы, пазы, фасонные поверхности и др.) деталей из чугуна,  углеродистой, легированной, жаропрочной сталей в условиях единичного, мелкосерийного и серийного производства.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</si>
  <si>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станок хонинговальный  </t>
    </r>
    <r>
      <rPr>
        <b/>
        <sz val="10"/>
        <rFont val="Calibri"/>
        <family val="2"/>
        <charset val="204"/>
        <scheme val="minor"/>
      </rPr>
      <t xml:space="preserve">Назначение: </t>
    </r>
    <r>
      <rPr>
        <sz val="10"/>
        <rFont val="Calibri"/>
        <family val="2"/>
        <charset val="204"/>
        <scheme val="minor"/>
      </rPr>
      <t>обработка точных внутренних поверхностей в деталях типа «гильза гидравлического и пневматического цилиндра».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</si>
  <si>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Программное обеспечение ПО (CAD/CAM система) </t>
    </r>
    <r>
      <rPr>
        <b/>
        <sz val="10"/>
        <rFont val="Calibri"/>
        <family val="2"/>
        <charset val="204"/>
        <scheme val="minor"/>
      </rPr>
      <t xml:space="preserve">Назначение: </t>
    </r>
    <r>
      <rPr>
        <sz val="10"/>
        <rFont val="Calibri"/>
        <family val="2"/>
        <charset val="204"/>
        <scheme val="minor"/>
      </rPr>
      <t>Для разработки управляющих программ на все виды фрезерных, сверлильных, расточных и токарных станков, в условиях единичного, мелкосерийного, серийного производств.</t>
    </r>
  </si>
  <si>
    <r>
      <rPr>
        <b/>
        <sz val="10"/>
        <rFont val="Calibri"/>
        <family val="2"/>
        <charset val="204"/>
        <scheme val="minor"/>
      </rPr>
      <t xml:space="preserve">Наименование: </t>
    </r>
    <r>
      <rPr>
        <sz val="10"/>
        <rFont val="Calibri"/>
        <family val="2"/>
        <charset val="204"/>
        <scheme val="minor"/>
      </rPr>
      <t>установка для сварки под слоем флюса фланцев и штуцеров.</t>
    </r>
    <r>
      <rPr>
        <b/>
        <sz val="10"/>
        <rFont val="Calibri"/>
        <family val="2"/>
        <charset val="204"/>
        <scheme val="minor"/>
      </rPr>
      <t xml:space="preserve"> Назначеник и область применения: </t>
    </r>
    <r>
      <rPr>
        <sz val="10"/>
        <rFont val="Calibri"/>
        <family val="2"/>
        <charset val="204"/>
        <scheme val="minor"/>
      </rPr>
      <t>автоматическая сварка под слоем флюса фланцев, отводов, штуцеров.</t>
    </r>
  </si>
  <si>
    <r>
      <rPr>
        <b/>
        <sz val="10"/>
        <rFont val="Calibri"/>
        <family val="2"/>
        <charset val="204"/>
        <scheme val="minor"/>
      </rPr>
      <t>Наименование:</t>
    </r>
    <r>
      <rPr>
        <sz val="10"/>
        <rFont val="Calibri"/>
        <family val="2"/>
        <charset val="204"/>
        <scheme val="minor"/>
      </rPr>
      <t xml:space="preserve"> автоматическая установка для проведения местной термической обработки с комплектом оснастки. </t>
    </r>
    <r>
      <rPr>
        <b/>
        <sz val="10"/>
        <rFont val="Calibri"/>
        <family val="2"/>
        <charset val="204"/>
        <scheme val="minor"/>
      </rPr>
      <t>Назначение и область применения</t>
    </r>
    <r>
      <rPr>
        <sz val="10"/>
        <rFont val="Calibri"/>
        <family val="2"/>
        <charset val="204"/>
        <scheme val="minor"/>
      </rPr>
      <t>: оборудование, материалы и принадлежности для местной термической обработки сварных соединений трубопроводов и металлоконструкций.</t>
    </r>
  </si>
  <si>
    <r>
      <rPr>
        <b/>
        <sz val="10"/>
        <rFont val="Calibri"/>
        <family val="2"/>
        <charset val="204"/>
        <scheme val="minor"/>
      </rPr>
      <t>Наименование:</t>
    </r>
    <r>
      <rPr>
        <sz val="10"/>
        <rFont val="Calibri"/>
        <family val="2"/>
        <charset val="204"/>
        <scheme val="minor"/>
      </rPr>
      <t xml:space="preserve"> закалочная шахтная печь. </t>
    </r>
    <r>
      <rPr>
        <b/>
        <sz val="10"/>
        <rFont val="Calibri"/>
        <family val="2"/>
        <charset val="204"/>
        <scheme val="minor"/>
      </rPr>
      <t xml:space="preserve">Назначение и область применения: </t>
    </r>
    <r>
      <rPr>
        <sz val="10"/>
        <rFont val="Calibri"/>
        <family val="2"/>
        <charset val="204"/>
        <scheme val="minor"/>
      </rPr>
      <t>объемная закалка крупногабаритных деталей, включая валы.</t>
    </r>
  </si>
  <si>
    <r>
      <rPr>
        <b/>
        <sz val="10"/>
        <rFont val="Calibri"/>
        <family val="2"/>
        <charset val="204"/>
        <scheme val="minor"/>
      </rPr>
      <t>Наименование:</t>
    </r>
    <r>
      <rPr>
        <sz val="10"/>
        <rFont val="Calibri"/>
        <family val="2"/>
        <charset val="204"/>
        <scheme val="minor"/>
      </rPr>
      <t xml:space="preserve"> шахтная печь для цементации. </t>
    </r>
    <r>
      <rPr>
        <b/>
        <sz val="10"/>
        <rFont val="Calibri"/>
        <family val="2"/>
        <charset val="204"/>
        <scheme val="minor"/>
      </rPr>
      <t xml:space="preserve">Назначение и область применения: </t>
    </r>
    <r>
      <rPr>
        <sz val="10"/>
        <rFont val="Calibri"/>
        <family val="2"/>
        <charset val="204"/>
        <scheme val="minor"/>
      </rPr>
      <t>насыщение малоуглеродистой стали углеродом с целью повышения поверхностной твердости, износоустойчивости.</t>
    </r>
  </si>
  <si>
    <r>
      <rPr>
        <b/>
        <sz val="10"/>
        <rFont val="Calibri"/>
        <family val="2"/>
        <charset val="204"/>
        <scheme val="minor"/>
      </rPr>
      <t>Наименование:</t>
    </r>
    <r>
      <rPr>
        <sz val="10"/>
        <rFont val="Calibri"/>
        <family val="2"/>
        <charset val="204"/>
        <scheme val="minor"/>
      </rPr>
      <t xml:space="preserve"> камерная печь с выкатным подом. </t>
    </r>
    <r>
      <rPr>
        <b/>
        <sz val="10"/>
        <rFont val="Calibri"/>
        <family val="2"/>
        <charset val="204"/>
        <scheme val="minor"/>
      </rPr>
      <t>Назначение и область применения: о</t>
    </r>
    <r>
      <rPr>
        <sz val="10"/>
        <rFont val="Calibri"/>
        <family val="2"/>
        <charset val="204"/>
        <scheme val="minor"/>
      </rPr>
      <t>бъемная закалка крупногабаритных деталей.</t>
    </r>
  </si>
  <si>
    <r>
      <rPr>
        <b/>
        <sz val="10"/>
        <rFont val="Calibri"/>
        <family val="2"/>
        <charset val="204"/>
        <scheme val="minor"/>
      </rPr>
      <t>Наименование:</t>
    </r>
    <r>
      <rPr>
        <sz val="10"/>
        <rFont val="Calibri"/>
        <family val="2"/>
        <charset val="204"/>
        <scheme val="minor"/>
      </rPr>
      <t xml:space="preserve"> отпускная шахтная печь.</t>
    </r>
    <r>
      <rPr>
        <b/>
        <sz val="10"/>
        <rFont val="Calibri"/>
        <family val="2"/>
        <charset val="204"/>
        <scheme val="minor"/>
      </rPr>
      <t xml:space="preserve">Назначение и область применения: </t>
    </r>
    <r>
      <rPr>
        <sz val="10"/>
        <rFont val="Calibri"/>
        <family val="2"/>
        <charset val="204"/>
        <scheme val="minor"/>
      </rPr>
      <t>проведение термообработки на деталях после закалки для получения необходимой твердости.</t>
    </r>
  </si>
  <si>
    <r>
      <rPr>
        <b/>
        <sz val="10"/>
        <rFont val="Calibri"/>
        <family val="2"/>
        <charset val="204"/>
        <scheme val="minor"/>
      </rPr>
      <t>Наименование:</t>
    </r>
    <r>
      <rPr>
        <sz val="10"/>
        <rFont val="Calibri"/>
        <family val="2"/>
        <charset val="204"/>
        <scheme val="minor"/>
      </rPr>
      <t xml:space="preserve"> индукционная установка ТВЧ. </t>
    </r>
    <r>
      <rPr>
        <b/>
        <sz val="10"/>
        <rFont val="Calibri"/>
        <family val="2"/>
        <charset val="204"/>
        <scheme val="minor"/>
      </rPr>
      <t>Назначение и область применения: а</t>
    </r>
    <r>
      <rPr>
        <sz val="10"/>
        <rFont val="Calibri"/>
        <family val="2"/>
        <charset val="204"/>
        <scheme val="minor"/>
      </rPr>
      <t>втоматическая закалка внешних и внутренних поверхностей валов, втулок, шестерен и т.п.</t>
    </r>
  </si>
  <si>
    <r>
      <rPr>
        <b/>
        <sz val="10"/>
        <color indexed="8"/>
        <rFont val="Calibri"/>
        <family val="2"/>
        <charset val="204"/>
        <scheme val="minor"/>
      </rPr>
      <t xml:space="preserve">Наименвание: </t>
    </r>
    <r>
      <rPr>
        <sz val="10"/>
        <color indexed="8"/>
        <rFont val="Calibri"/>
        <family val="2"/>
        <charset val="204"/>
        <scheme val="minor"/>
      </rPr>
      <t xml:space="preserve">«Гальванический комплекс». </t>
    </r>
    <r>
      <rPr>
        <b/>
        <sz val="10"/>
        <color indexed="8"/>
        <rFont val="Calibri"/>
        <family val="2"/>
        <charset val="204"/>
        <scheme val="minor"/>
      </rPr>
      <t>Назначение и область применения: г</t>
    </r>
    <r>
      <rPr>
        <sz val="10"/>
        <color indexed="8"/>
        <rFont val="Calibri"/>
        <family val="2"/>
        <charset val="204"/>
        <scheme val="minor"/>
      </rPr>
      <t xml:space="preserve">альванические линии комплекса предназначаются для нанесения электрохимических и химических покрытий в ручном режиме, а также при помощи кран-балки и тельфера; все технологии нанесения покрытий – типовые. </t>
    </r>
  </si>
  <si>
    <r>
      <rPr>
        <b/>
        <sz val="10"/>
        <rFont val="Calibri"/>
        <family val="2"/>
        <charset val="204"/>
        <scheme val="minor"/>
      </rPr>
      <t>Наименование</t>
    </r>
    <r>
      <rPr>
        <sz val="10"/>
        <rFont val="Calibri"/>
        <family val="2"/>
        <charset val="204"/>
        <scheme val="minor"/>
      </rPr>
      <t xml:space="preserve">: станок лазерной резки; </t>
    </r>
    <r>
      <rPr>
        <b/>
        <sz val="10"/>
        <rFont val="Calibri"/>
        <family val="2"/>
        <charset val="204"/>
        <scheme val="minor"/>
      </rPr>
      <t xml:space="preserve">Назначение и область применения: </t>
    </r>
    <r>
      <rPr>
        <sz val="10"/>
        <rFont val="Calibri"/>
        <family val="2"/>
        <charset val="204"/>
        <scheme val="minor"/>
      </rPr>
      <t>для автоматической лазерной резки листовых металлов толщиной не менее: углеродистые, легированные стали-16 мм; алюминий-10 мм; нержавеющая сталь-10 мм; медь-5 мм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</si>
  <si>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установка прецизионной плазменной резки. </t>
    </r>
    <r>
      <rPr>
        <b/>
        <sz val="10"/>
        <rFont val="Calibri"/>
        <family val="2"/>
        <charset val="204"/>
        <scheme val="minor"/>
      </rPr>
      <t>Назначение и область применения</t>
    </r>
    <r>
      <rPr>
        <sz val="10"/>
        <rFont val="Calibri"/>
        <family val="2"/>
        <charset val="204"/>
        <scheme val="minor"/>
      </rPr>
      <t xml:space="preserve">: координатная машина плазменной резки с ЧПУ портальной конструкции для резки толстолистового материала </t>
    </r>
  </si>
  <si>
    <r>
      <t xml:space="preserve">Наименование: </t>
    </r>
    <r>
      <rPr>
        <sz val="10"/>
        <rFont val="Calibri"/>
        <family val="2"/>
        <charset val="204"/>
        <scheme val="minor"/>
      </rPr>
      <t xml:space="preserve">гидравлический ковачный молот в комплексе с виброопорами и манипулятором. </t>
    </r>
    <r>
      <rPr>
        <b/>
        <sz val="10"/>
        <rFont val="Calibri"/>
        <family val="2"/>
        <charset val="204"/>
        <scheme val="minor"/>
      </rPr>
      <t>Назначение и область применения:</t>
    </r>
    <r>
      <rPr>
        <sz val="10"/>
        <rFont val="Calibri"/>
        <family val="2"/>
        <charset val="204"/>
        <scheme val="minor"/>
      </rPr>
      <t xml:space="preserve"> гидравлический ковочный молот, предназначен для изготовления высококачественных заготовок (поковок), ковочный манипулятор предназначен для транспортировки заготовок, виброопоры предназначены для гашения вибрации при ударах.</t>
    </r>
  </si>
  <si>
    <t>9, 12</t>
  </si>
  <si>
    <t>Ф.И.О. и должность ответственного лица, заполнившего данную форму и контактный телефон. Назипов В.С. 8 7152 630305, 8 (776) 953 07 12</t>
  </si>
  <si>
    <t>72 Т</t>
  </si>
  <si>
    <t>28.41.31.00.00.00.10.10.1</t>
  </si>
  <si>
    <t>машина гибочная</t>
  </si>
  <si>
    <t>машина гибочная, кромкогибочная и правильная (включая прессы) с числовым программным управлением для обработки изделий из листового металла</t>
  </si>
  <si>
    <t>73 Т</t>
  </si>
  <si>
    <t>26.51.66.15.12.11.10.01.1</t>
  </si>
  <si>
    <t>Машина координатно-измерительная</t>
  </si>
  <si>
    <t>диапазон измерений от 0 до 3700 мм, предел допускаемой абсолютной погрешности объемных измерений, ±0,085 мм</t>
  </si>
  <si>
    <t>74 Т</t>
  </si>
  <si>
    <t>75 Т</t>
  </si>
  <si>
    <t>28.41.22.00.00.00.15.12.1</t>
  </si>
  <si>
    <t>станок сверлильно- расточный</t>
  </si>
  <si>
    <t>станок сверлильно-расточной группы специальный и специализированный: сверлильный многошпиндельный и портальный</t>
  </si>
  <si>
    <t>76 Т</t>
  </si>
  <si>
    <t>28.41.21.00.00.00.10.14.1</t>
  </si>
  <si>
    <t>станок горизонтальный токарный с числовым программным управлением (кроме многоцелевого токарного станка, токарного автомата) прочие</t>
  </si>
  <si>
    <t>апрель</t>
  </si>
  <si>
    <t>Авансовый платеж 20%</t>
  </si>
  <si>
    <r>
      <t xml:space="preserve">Наименование: </t>
    </r>
    <r>
      <rPr>
        <sz val="10"/>
        <rFont val="Times New Roman"/>
        <family val="1"/>
        <charset val="204"/>
      </rPr>
      <t>4-х валковая гибочная машина с ЧПУ</t>
    </r>
  </si>
  <si>
    <r>
      <t>Наименование:</t>
    </r>
    <r>
      <rPr>
        <sz val="10"/>
        <rFont val="Times New Roman"/>
        <family val="1"/>
        <charset val="204"/>
      </rPr>
      <t xml:space="preserve"> координатно-измерительная машина.</t>
    </r>
  </si>
  <si>
    <r>
      <t>Наименование: у</t>
    </r>
    <r>
      <rPr>
        <sz val="10"/>
        <rFont val="Times New Roman"/>
        <family val="1"/>
        <charset val="204"/>
      </rPr>
      <t>ниверсальный фрезерный обрабатывющий центр.</t>
    </r>
  </si>
  <si>
    <r>
      <t>Наименование:</t>
    </r>
    <r>
      <rPr>
        <sz val="10"/>
        <rFont val="Times New Roman"/>
        <family val="1"/>
        <charset val="204"/>
      </rPr>
      <t xml:space="preserve"> портальный обрабатывющий ценр.</t>
    </r>
  </si>
  <si>
    <r>
      <t xml:space="preserve">Наименование: </t>
    </r>
    <r>
      <rPr>
        <sz val="10"/>
        <rFont val="Times New Roman"/>
        <family val="1"/>
        <charset val="204"/>
      </rPr>
      <t>универсальный токарно-фрезерный обрабатывающий центр</t>
    </r>
    <r>
      <rPr>
        <b/>
        <sz val="10"/>
        <rFont val="Times New Roman"/>
        <family val="1"/>
        <charset val="204"/>
      </rPr>
      <t>.</t>
    </r>
  </si>
  <si>
    <t>77 Т</t>
  </si>
  <si>
    <t>2 Закупки, превышающие финансовый год</t>
  </si>
  <si>
    <t>Товар</t>
  </si>
  <si>
    <t>29.10.42.00.00.10.20.19.1</t>
  </si>
  <si>
    <t>Жүк автомобилі</t>
  </si>
  <si>
    <t>Автомобиль грузовой</t>
  </si>
  <si>
    <t>Өзі аударғыш, жүк көтерілімдігі 10-15 тонна, шанақ түрі - платформа, жүкті мәжбүрлеп түсірумен, жүк түсіру түрі - екіжақты,мәжбүрлеп түсіру</t>
  </si>
  <si>
    <t xml:space="preserve">самосвал, грузоподъемностью  от 10 до 15 тонн, тип кузова - платформа, с принудительной разгрузкой  способ разгрузки - двухсторонний, с принудительной разгрузкой, </t>
  </si>
  <si>
    <t>Урал 4320 ЕВРО3</t>
  </si>
  <si>
    <t>Один источник</t>
  </si>
  <si>
    <t>срок поставки 15 календарных дней</t>
  </si>
  <si>
    <t>Авансовый платеж-0%</t>
  </si>
  <si>
    <t>133-6</t>
  </si>
  <si>
    <t>Авансовый платеж 0%</t>
  </si>
  <si>
    <t>13 У</t>
  </si>
  <si>
    <t>52.21.11.20.30.00.00</t>
  </si>
  <si>
    <t>Услуги железнодорожного транспорта по организации перевозок вагонов собственных</t>
  </si>
  <si>
    <t xml:space="preserve"> Услуги по организации перевозки (курсирования) вагонов собственных, включая расходы на прицепку, отцепку и обслуживание</t>
  </si>
  <si>
    <t>Услуги по осмотру технического состояния грузовых вагонов</t>
  </si>
  <si>
    <t>10.2019</t>
  </si>
  <si>
    <t xml:space="preserve">Окончательный платеж - 0% , Промежуточный платеж - 0% , Предоплата - 100% </t>
  </si>
  <si>
    <t>53.10.19.10.12.00.00</t>
  </si>
  <si>
    <t>Услуги почтовые по предоставлению в пользование абонентских ящиков</t>
  </si>
  <si>
    <t>12.2019</t>
  </si>
  <si>
    <t>Окончательный</t>
  </si>
  <si>
    <t>53.10.12.30.10.00.00</t>
  </si>
  <si>
    <t>Услуги почтовые прочие, связанные с письмами</t>
  </si>
  <si>
    <t>Услуги почтовые прочие, связанные списьмами</t>
  </si>
  <si>
    <t>53.20.11.10.10.00.00</t>
  </si>
  <si>
    <t>Услуги курьерской почты внутри страны</t>
  </si>
  <si>
    <t>53.20.11.10.11.00.00</t>
  </si>
  <si>
    <t>Услуги курьерской почты международные</t>
  </si>
  <si>
    <t>53.20.11.10.12.00.00</t>
  </si>
  <si>
    <t>Услуги курьерские по экспресс доставке</t>
  </si>
  <si>
    <t>54-2 Т</t>
  </si>
  <si>
    <t>58-2 Т</t>
  </si>
  <si>
    <t>61-2 Т</t>
  </si>
  <si>
    <t>67-2 Т</t>
  </si>
  <si>
    <t>62-2 Т</t>
  </si>
  <si>
    <t>19 У</t>
  </si>
  <si>
    <t>Авансовый платеж 100%</t>
  </si>
  <si>
    <t>Услуги по транспортно-экспедиторскому обслуживанию</t>
  </si>
  <si>
    <t>522919.100.000000</t>
  </si>
  <si>
    <t>Комплекс услуг по транспортно-экспедиторскому обслуживанию</t>
  </si>
  <si>
    <t>Услуги по подаче и уборке вагонов</t>
  </si>
  <si>
    <t>522111.900.000007</t>
  </si>
  <si>
    <t>17 У</t>
  </si>
  <si>
    <t>21 У</t>
  </si>
  <si>
    <t>С изменениями и дополнениями №74 от 31.01.2018, № 676пз от 13.11.2018г., № 685пз от 16.11.2018г., № 758пз от 26.11.2018, № 856 от 24.12.2018г., № 513 от 25.04.2019, 1454 от30.09.2019, 1792/1 от 12.12.2019, 1821 от 20.12.2019, 1823 от 20.12.2019, 1825 от 20.12.2019, 1827 от 20.12.2019, 1829 от 20.12.19, 1842 от 20.12.2019</t>
  </si>
  <si>
    <t>841112.200.000000</t>
  </si>
  <si>
    <t>Услуги по таможенному оформлению</t>
  </si>
  <si>
    <t>18 У</t>
  </si>
  <si>
    <t>14 У</t>
  </si>
  <si>
    <t>15 У</t>
  </si>
  <si>
    <t>16 У</t>
  </si>
  <si>
    <t>20 У</t>
  </si>
  <si>
    <t>22 У</t>
  </si>
  <si>
    <t>23 У</t>
  </si>
  <si>
    <t>24 У</t>
  </si>
  <si>
    <t>25 У</t>
  </si>
  <si>
    <t>26 У</t>
  </si>
  <si>
    <t>71.20.19.18.00.00.00</t>
  </si>
  <si>
    <t xml:space="preserve">Сертификаттау бойынша қызметтер </t>
  </si>
  <si>
    <t>Услуги по сертификации</t>
  </si>
  <si>
    <t xml:space="preserve">«ПЗТМ АҚ өндіретін өнім Кеден Одағының техникалық талаптарына сәйкестігін растау бойынша қызметтер </t>
  </si>
  <si>
    <t>Услуги сертификации в соответствии с  обязательной сертификацией товаров, работ, услуг</t>
  </si>
  <si>
    <t xml:space="preserve">Міндетті емес сертификаттаутуралы хат беру </t>
  </si>
  <si>
    <t xml:space="preserve">Предоставление письма о 
необязательной сертификации
</t>
  </si>
  <si>
    <t xml:space="preserve">Дайындалатын өнімге рұқсат құжаттарын алу </t>
  </si>
  <si>
    <t xml:space="preserve">«Азаматтық қорғаныс туралы» ҚР заңына сәйкес ҚР өндірістік нысандарында техникалық құрылғыларды қолдануға Рұқсат алу </t>
  </si>
  <si>
    <t>Получение Разрешения на применение технических устройств на промышленных объектах РК в соответствии с требованиями закона РК «О гражданской защите»</t>
  </si>
  <si>
    <t>33.13.11.17.00.00.00</t>
  </si>
  <si>
    <t xml:space="preserve">Өлшеу құралдарын тексеру </t>
  </si>
  <si>
    <t>Поверка средств измерений</t>
  </si>
  <si>
    <t xml:space="preserve">Өлшеу құралдарын тексеру: қысымды өлшеу, жфлуфизикалық және температуралық өлшеулер, электр өлшеулер және т.б. </t>
  </si>
  <si>
    <t>Поверка средств измерений: измерение давления, теплофизические и температурные измерения, электрические измерения и др.</t>
  </si>
  <si>
    <t>39.00.23.14.00.00.00</t>
  </si>
  <si>
    <t>Шекті жол берілетін шығарындылар нормативтерінің жобасын әзірлеу қызметтері</t>
  </si>
  <si>
    <t>Услуги разработки проекта нормативов предельно допустимых выбросов</t>
  </si>
  <si>
    <t xml:space="preserve">Алынған деректер негізінде шекті жол берілетін шығарындылар нормативтерінің жобасын әзірлеу </t>
  </si>
  <si>
    <t xml:space="preserve">Разработка проекта нормативов предельно допустимых выбросов на основании полученных данных </t>
  </si>
  <si>
    <t>Қолданыстағы жағдайға алынған деректер негізінде шекті жол берілетін шығарындылар нормативтерінің жобасын әзірлеу</t>
  </si>
  <si>
    <t>Разработка проекта нормативов предельно допустимых выбросов на основании полученных данных на существующее положение</t>
  </si>
  <si>
    <t>Одна услуга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</si>
</sst>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00000"/>
    <numFmt numFmtId="166" formatCode="[$-419]d\ mmm;@"/>
  </numFmts>
  <fonts count="26"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scheme val="minor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indexed="6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6600FF"/>
      <name val="Calibri"/>
      <family val="2"/>
      <charset val="204"/>
    </font>
    <font>
      <b/>
      <sz val="10"/>
      <name val="Calibri"/>
      <family val="2"/>
      <charset val="204"/>
    </font>
    <font>
      <sz val="10"/>
      <color rgb="FFCC0099"/>
      <name val="Times New Roman"/>
      <family val="1"/>
      <charset val="204"/>
    </font>
    <font>
      <sz val="10"/>
      <color rgb="FF00006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1"/>
    <xf numFmtId="166" fontId="1" fillId="2" borderId="1"/>
  </cellStyleXfs>
  <cellXfs count="182">
    <xf numFmtId="0" fontId="0" fillId="0" borderId="0" xfId="0"/>
    <xf numFmtId="0" fontId="2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0" fontId="4" fillId="0" borderId="0" xfId="0" applyFont="1"/>
    <xf numFmtId="0" fontId="3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/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/>
    <xf numFmtId="49" fontId="2" fillId="2" borderId="1" xfId="0" applyNumberFormat="1" applyFont="1" applyFill="1" applyBorder="1"/>
    <xf numFmtId="0" fontId="3" fillId="2" borderId="1" xfId="1" applyFont="1" applyAlignment="1">
      <alignment horizontal="center"/>
    </xf>
    <xf numFmtId="0" fontId="2" fillId="2" borderId="1" xfId="1" applyFont="1" applyFill="1"/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/>
    <xf numFmtId="0" fontId="4" fillId="0" borderId="0" xfId="0" applyFont="1" applyAlignment="1">
      <alignment vertical="center"/>
    </xf>
    <xf numFmtId="0" fontId="2" fillId="2" borderId="1" xfId="0" applyNumberFormat="1" applyFont="1" applyFill="1" applyBorder="1" applyAlignment="1">
      <alignment horizontal="left"/>
    </xf>
    <xf numFmtId="0" fontId="3" fillId="2" borderId="8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8" fillId="0" borderId="20" xfId="0" applyNumberFormat="1" applyFont="1" applyBorder="1" applyAlignment="1">
      <alignment horizontal="right" vertical="center" wrapText="1"/>
    </xf>
    <xf numFmtId="164" fontId="8" fillId="2" borderId="20" xfId="0" applyNumberFormat="1" applyFont="1" applyFill="1" applyBorder="1" applyAlignment="1">
      <alignment horizontal="right" vertical="center" wrapText="1"/>
    </xf>
    <xf numFmtId="0" fontId="9" fillId="2" borderId="5" xfId="0" applyNumberFormat="1" applyFont="1" applyFill="1" applyBorder="1" applyAlignment="1">
      <alignment horizontal="right" vertical="center"/>
    </xf>
    <xf numFmtId="0" fontId="9" fillId="2" borderId="25" xfId="0" applyNumberFormat="1" applyFont="1" applyFill="1" applyBorder="1" applyAlignment="1">
      <alignment horizontal="right" vertical="center"/>
    </xf>
    <xf numFmtId="0" fontId="9" fillId="2" borderId="23" xfId="0" applyNumberFormat="1" applyFont="1" applyFill="1" applyBorder="1" applyAlignment="1">
      <alignment horizontal="right" vertical="center"/>
    </xf>
    <xf numFmtId="0" fontId="10" fillId="2" borderId="23" xfId="0" applyFont="1" applyFill="1" applyBorder="1" applyAlignment="1" applyProtection="1">
      <alignment horizontal="left" vertical="center" wrapText="1"/>
      <protection locked="0"/>
    </xf>
    <xf numFmtId="0" fontId="11" fillId="2" borderId="19" xfId="0" applyNumberFormat="1" applyFont="1" applyFill="1" applyBorder="1" applyAlignment="1">
      <alignment horizontal="center" vertical="center" wrapText="1"/>
    </xf>
    <xf numFmtId="0" fontId="11" fillId="2" borderId="32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center"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/>
    <xf numFmtId="0" fontId="11" fillId="2" borderId="2" xfId="0" applyNumberFormat="1" applyFont="1" applyFill="1" applyBorder="1"/>
    <xf numFmtId="0" fontId="11" fillId="2" borderId="7" xfId="0" applyNumberFormat="1" applyFont="1" applyFill="1" applyBorder="1"/>
    <xf numFmtId="0" fontId="9" fillId="2" borderId="3" xfId="0" applyNumberFormat="1" applyFont="1" applyFill="1" applyBorder="1"/>
    <xf numFmtId="0" fontId="8" fillId="0" borderId="22" xfId="0" applyFont="1" applyBorder="1" applyAlignment="1">
      <alignment horizontal="left" vertical="top" wrapText="1"/>
    </xf>
    <xf numFmtId="0" fontId="9" fillId="2" borderId="23" xfId="0" applyNumberFormat="1" applyFont="1" applyFill="1" applyBorder="1"/>
    <xf numFmtId="0" fontId="8" fillId="0" borderId="2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top" wrapText="1"/>
    </xf>
    <xf numFmtId="164" fontId="8" fillId="0" borderId="20" xfId="0" applyNumberFormat="1" applyFont="1" applyBorder="1" applyAlignment="1">
      <alignment vertical="center" wrapText="1"/>
    </xf>
    <xf numFmtId="164" fontId="8" fillId="2" borderId="20" xfId="0" applyNumberFormat="1" applyFont="1" applyFill="1" applyBorder="1" applyAlignment="1">
      <alignment vertical="center" wrapText="1"/>
    </xf>
    <xf numFmtId="164" fontId="8" fillId="2" borderId="20" xfId="0" applyNumberFormat="1" applyFont="1" applyFill="1" applyBorder="1" applyAlignment="1">
      <alignment horizontal="right" vertical="top" wrapText="1"/>
    </xf>
    <xf numFmtId="0" fontId="9" fillId="2" borderId="1" xfId="0" applyNumberFormat="1" applyFont="1" applyFill="1" applyBorder="1"/>
    <xf numFmtId="3" fontId="13" fillId="2" borderId="20" xfId="0" applyNumberFormat="1" applyFont="1" applyFill="1" applyBorder="1" applyAlignment="1">
      <alignment horizontal="right" vertical="center" wrapText="1"/>
    </xf>
    <xf numFmtId="164" fontId="8" fillId="2" borderId="22" xfId="0" applyNumberFormat="1" applyFont="1" applyFill="1" applyBorder="1" applyAlignment="1">
      <alignment horizontal="right" vertical="top" wrapText="1"/>
    </xf>
    <xf numFmtId="0" fontId="9" fillId="2" borderId="5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horizontal="left"/>
    </xf>
    <xf numFmtId="3" fontId="13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/>
    <xf numFmtId="4" fontId="8" fillId="2" borderId="20" xfId="0" applyNumberFormat="1" applyFont="1" applyFill="1" applyBorder="1" applyAlignment="1">
      <alignment horizontal="right" vertical="top" wrapText="1"/>
    </xf>
    <xf numFmtId="0" fontId="9" fillId="2" borderId="6" xfId="0" applyNumberFormat="1" applyFont="1" applyFill="1" applyBorder="1" applyAlignment="1">
      <alignment horizontal="center"/>
    </xf>
    <xf numFmtId="0" fontId="9" fillId="2" borderId="23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vertical="center"/>
    </xf>
    <xf numFmtId="0" fontId="9" fillId="2" borderId="4" xfId="0" applyNumberFormat="1" applyFont="1" applyFill="1" applyBorder="1"/>
    <xf numFmtId="0" fontId="8" fillId="0" borderId="27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center" vertical="top" wrapText="1"/>
    </xf>
    <xf numFmtId="0" fontId="9" fillId="2" borderId="25" xfId="0" applyNumberFormat="1" applyFont="1" applyFill="1" applyBorder="1" applyAlignment="1">
      <alignment vertical="center"/>
    </xf>
    <xf numFmtId="0" fontId="9" fillId="2" borderId="26" xfId="0" applyNumberFormat="1" applyFont="1" applyFill="1" applyBorder="1" applyAlignment="1">
      <alignment horizontal="left"/>
    </xf>
    <xf numFmtId="0" fontId="9" fillId="2" borderId="25" xfId="0" applyNumberFormat="1" applyFont="1" applyFill="1" applyBorder="1"/>
    <xf numFmtId="0" fontId="8" fillId="0" borderId="28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center" vertical="top" wrapText="1"/>
    </xf>
    <xf numFmtId="0" fontId="9" fillId="2" borderId="23" xfId="0" applyNumberFormat="1" applyFont="1" applyFill="1" applyBorder="1" applyAlignment="1">
      <alignment horizontal="left"/>
    </xf>
    <xf numFmtId="0" fontId="9" fillId="2" borderId="33" xfId="0" applyNumberFormat="1" applyFont="1" applyFill="1" applyBorder="1" applyAlignment="1">
      <alignment vertical="center"/>
    </xf>
    <xf numFmtId="4" fontId="8" fillId="2" borderId="24" xfId="0" applyNumberFormat="1" applyFont="1" applyFill="1" applyBorder="1" applyAlignment="1">
      <alignment horizontal="right" vertical="top" wrapText="1"/>
    </xf>
    <xf numFmtId="0" fontId="9" fillId="2" borderId="23" xfId="0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wrapText="1"/>
    </xf>
    <xf numFmtId="165" fontId="14" fillId="2" borderId="23" xfId="0" applyNumberFormat="1" applyFont="1" applyFill="1" applyBorder="1" applyAlignment="1">
      <alignment horizontal="left" vertical="center" wrapText="1"/>
    </xf>
    <xf numFmtId="0" fontId="15" fillId="2" borderId="23" xfId="0" applyNumberFormat="1" applyFont="1" applyFill="1" applyBorder="1" applyAlignment="1">
      <alignment horizontal="left" vertical="center" wrapText="1"/>
    </xf>
    <xf numFmtId="0" fontId="13" fillId="2" borderId="23" xfId="0" applyNumberFormat="1" applyFont="1" applyFill="1" applyBorder="1" applyAlignment="1">
      <alignment horizontal="center" vertical="center" wrapText="1"/>
    </xf>
    <xf numFmtId="2" fontId="13" fillId="2" borderId="23" xfId="0" applyNumberFormat="1" applyFont="1" applyFill="1" applyBorder="1" applyAlignment="1">
      <alignment horizontal="right" vertical="center" wrapText="1"/>
    </xf>
    <xf numFmtId="4" fontId="13" fillId="2" borderId="23" xfId="0" applyNumberFormat="1" applyFont="1" applyFill="1" applyBorder="1" applyAlignment="1">
      <alignment horizontal="right" vertical="center" wrapText="1"/>
    </xf>
    <xf numFmtId="4" fontId="8" fillId="2" borderId="23" xfId="0" applyNumberFormat="1" applyFont="1" applyFill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5" fontId="13" fillId="2" borderId="23" xfId="0" applyNumberFormat="1" applyFont="1" applyFill="1" applyBorder="1" applyAlignment="1">
      <alignment horizontal="left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9" fontId="13" fillId="2" borderId="23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165" fontId="13" fillId="2" borderId="4" xfId="0" applyNumberFormat="1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9" fillId="2" borderId="5" xfId="0" applyNumberFormat="1" applyFont="1" applyFill="1" applyBorder="1" applyAlignment="1">
      <alignment horizontal="center"/>
    </xf>
    <xf numFmtId="4" fontId="11" fillId="2" borderId="23" xfId="0" applyNumberFormat="1" applyFont="1" applyFill="1" applyBorder="1" applyAlignment="1">
      <alignment horizontal="right"/>
    </xf>
    <xf numFmtId="3" fontId="9" fillId="2" borderId="23" xfId="0" applyNumberFormat="1" applyFont="1" applyFill="1" applyBorder="1" applyAlignment="1">
      <alignment horizontal="center"/>
    </xf>
    <xf numFmtId="4" fontId="9" fillId="2" borderId="23" xfId="0" applyNumberFormat="1" applyFont="1" applyFill="1" applyBorder="1" applyAlignment="1">
      <alignment horizontal="right"/>
    </xf>
    <xf numFmtId="0" fontId="11" fillId="2" borderId="23" xfId="0" applyNumberFormat="1" applyFont="1" applyFill="1" applyBorder="1"/>
    <xf numFmtId="4" fontId="9" fillId="2" borderId="23" xfId="0" applyNumberFormat="1" applyFont="1" applyFill="1" applyBorder="1" applyAlignment="1">
      <alignment horizontal="right" vertical="center"/>
    </xf>
    <xf numFmtId="4" fontId="9" fillId="2" borderId="5" xfId="0" applyNumberFormat="1" applyFont="1" applyFill="1" applyBorder="1" applyAlignment="1">
      <alignment horizontal="right" vertical="center"/>
    </xf>
    <xf numFmtId="0" fontId="8" fillId="2" borderId="23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center" vertical="top" wrapText="1"/>
    </xf>
    <xf numFmtId="0" fontId="11" fillId="2" borderId="23" xfId="0" applyNumberFormat="1" applyFont="1" applyFill="1" applyBorder="1" applyAlignment="1">
      <alignment horizontal="center"/>
    </xf>
    <xf numFmtId="1" fontId="13" fillId="2" borderId="20" xfId="0" applyNumberFormat="1" applyFont="1" applyFill="1" applyBorder="1" applyAlignment="1">
      <alignment horizontal="right" vertical="center" wrapText="1"/>
    </xf>
    <xf numFmtId="1" fontId="13" fillId="2" borderId="5" xfId="0" applyNumberFormat="1" applyFont="1" applyFill="1" applyBorder="1" applyAlignment="1">
      <alignment vertical="center"/>
    </xf>
    <xf numFmtId="1" fontId="13" fillId="2" borderId="24" xfId="0" applyNumberFormat="1" applyFont="1" applyFill="1" applyBorder="1" applyAlignment="1">
      <alignment horizontal="right" vertical="center" wrapText="1"/>
    </xf>
    <xf numFmtId="0" fontId="9" fillId="2" borderId="23" xfId="0" applyNumberFormat="1" applyFont="1" applyFill="1" applyBorder="1" applyAlignment="1">
      <alignment horizontal="right"/>
    </xf>
    <xf numFmtId="3" fontId="9" fillId="2" borderId="23" xfId="0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left" vertical="center" wrapText="1"/>
    </xf>
    <xf numFmtId="165" fontId="20" fillId="4" borderId="5" xfId="0" applyNumberFormat="1" applyFont="1" applyFill="1" applyBorder="1" applyAlignment="1">
      <alignment horizontal="left" vertical="center" wrapText="1"/>
    </xf>
    <xf numFmtId="165" fontId="20" fillId="2" borderId="5" xfId="0" applyNumberFormat="1" applyFont="1" applyFill="1" applyBorder="1" applyAlignment="1">
      <alignment horizontal="left" vertical="center" wrapText="1"/>
    </xf>
    <xf numFmtId="0" fontId="21" fillId="2" borderId="23" xfId="0" applyFont="1" applyFill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0" fontId="10" fillId="4" borderId="23" xfId="0" applyFont="1" applyFill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>
      <alignment vertical="top" wrapText="1"/>
    </xf>
    <xf numFmtId="0" fontId="9" fillId="2" borderId="23" xfId="0" applyFont="1" applyFill="1" applyBorder="1" applyAlignment="1">
      <alignment horizontal="left" vertical="center" wrapText="1"/>
    </xf>
    <xf numFmtId="165" fontId="20" fillId="2" borderId="23" xfId="0" applyNumberFormat="1" applyFont="1" applyFill="1" applyBorder="1" applyAlignment="1">
      <alignment horizontal="left" vertical="center" wrapText="1"/>
    </xf>
    <xf numFmtId="0" fontId="21" fillId="2" borderId="23" xfId="0" applyNumberFormat="1" applyFont="1" applyFill="1" applyBorder="1" applyAlignment="1">
      <alignment horizontal="center" vertical="center" wrapText="1"/>
    </xf>
    <xf numFmtId="2" fontId="21" fillId="2" borderId="23" xfId="0" applyNumberFormat="1" applyFont="1" applyFill="1" applyBorder="1" applyAlignment="1">
      <alignment horizontal="right" vertical="center" wrapText="1"/>
    </xf>
    <xf numFmtId="4" fontId="21" fillId="2" borderId="23" xfId="0" applyNumberFormat="1" applyFont="1" applyFill="1" applyBorder="1" applyAlignment="1">
      <alignment horizontal="right" vertical="center" wrapText="1"/>
    </xf>
    <xf numFmtId="4" fontId="21" fillId="2" borderId="23" xfId="0" applyNumberFormat="1" applyFont="1" applyFill="1" applyBorder="1" applyAlignment="1">
      <alignment horizontal="right" vertical="center"/>
    </xf>
    <xf numFmtId="0" fontId="21" fillId="4" borderId="23" xfId="0" applyNumberFormat="1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left" vertical="top" wrapText="1"/>
    </xf>
    <xf numFmtId="0" fontId="21" fillId="2" borderId="2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left" vertical="top" wrapText="1"/>
    </xf>
    <xf numFmtId="49" fontId="8" fillId="0" borderId="23" xfId="0" applyNumberFormat="1" applyFont="1" applyBorder="1" applyAlignment="1">
      <alignment horizontal="center" vertical="top" wrapText="1"/>
    </xf>
    <xf numFmtId="3" fontId="13" fillId="2" borderId="23" xfId="0" applyNumberFormat="1" applyFont="1" applyFill="1" applyBorder="1" applyAlignment="1">
      <alignment horizontal="right" vertical="center" wrapText="1"/>
    </xf>
    <xf numFmtId="3" fontId="13" fillId="2" borderId="23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/>
    </xf>
    <xf numFmtId="165" fontId="24" fillId="4" borderId="23" xfId="0" applyNumberFormat="1" applyFont="1" applyFill="1" applyBorder="1" applyAlignment="1">
      <alignment horizontal="left" vertical="center" wrapText="1"/>
    </xf>
    <xf numFmtId="166" fontId="24" fillId="4" borderId="23" xfId="0" applyNumberFormat="1" applyFont="1" applyFill="1" applyBorder="1" applyAlignment="1">
      <alignment horizontal="left" vertical="center"/>
    </xf>
    <xf numFmtId="166" fontId="24" fillId="0" borderId="23" xfId="0" applyNumberFormat="1" applyFont="1" applyBorder="1" applyAlignment="1">
      <alignment horizontal="left" vertical="center" wrapText="1"/>
    </xf>
    <xf numFmtId="166" fontId="24" fillId="4" borderId="23" xfId="0" applyNumberFormat="1" applyFont="1" applyFill="1" applyBorder="1" applyAlignment="1" applyProtection="1">
      <alignment vertical="center" wrapText="1"/>
      <protection locked="0"/>
    </xf>
    <xf numFmtId="166" fontId="24" fillId="2" borderId="23" xfId="0" applyNumberFormat="1" applyFont="1" applyFill="1" applyBorder="1" applyAlignment="1" applyProtection="1">
      <alignment vertical="center" wrapText="1"/>
      <protection locked="0"/>
    </xf>
    <xf numFmtId="4" fontId="9" fillId="2" borderId="23" xfId="0" applyNumberFormat="1" applyFont="1" applyFill="1" applyBorder="1" applyAlignment="1">
      <alignment horizontal="right" vertical="center" wrapText="1"/>
    </xf>
    <xf numFmtId="4" fontId="24" fillId="4" borderId="23" xfId="0" applyNumberFormat="1" applyFont="1" applyFill="1" applyBorder="1" applyAlignment="1">
      <alignment horizontal="right" vertical="center"/>
    </xf>
    <xf numFmtId="0" fontId="25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31" xfId="0" applyNumberFormat="1" applyFont="1" applyFill="1" applyBorder="1" applyAlignment="1" applyProtection="1">
      <alignment horizontal="right" vertical="center" wrapText="1"/>
      <protection locked="0"/>
    </xf>
    <xf numFmtId="165" fontId="9" fillId="2" borderId="23" xfId="0" applyNumberFormat="1" applyFont="1" applyFill="1" applyBorder="1" applyAlignment="1">
      <alignment vertical="center" wrapText="1"/>
    </xf>
    <xf numFmtId="165" fontId="9" fillId="2" borderId="23" xfId="0" applyNumberFormat="1" applyFont="1" applyFill="1" applyBorder="1" applyAlignment="1">
      <alignment horizontal="left" vertical="center" wrapText="1"/>
    </xf>
    <xf numFmtId="0" fontId="9" fillId="2" borderId="23" xfId="0" applyNumberFormat="1" applyFont="1" applyFill="1" applyBorder="1" applyAlignment="1">
      <alignment horizontal="left" vertical="center" wrapText="1"/>
    </xf>
    <xf numFmtId="166" fontId="10" fillId="2" borderId="23" xfId="0" applyNumberFormat="1" applyFont="1" applyFill="1" applyBorder="1" applyAlignment="1" applyProtection="1">
      <alignment vertical="center" wrapText="1"/>
      <protection locked="0"/>
    </xf>
    <xf numFmtId="4" fontId="10" fillId="2" borderId="23" xfId="0" applyNumberFormat="1" applyFont="1" applyFill="1" applyBorder="1" applyAlignment="1" applyProtection="1">
      <alignment vertical="center" wrapText="1"/>
      <protection locked="0"/>
    </xf>
    <xf numFmtId="4" fontId="9" fillId="2" borderId="23" xfId="0" applyNumberFormat="1" applyFont="1" applyFill="1" applyBorder="1" applyAlignment="1">
      <alignment vertical="center" wrapText="1"/>
    </xf>
    <xf numFmtId="0" fontId="9" fillId="4" borderId="5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1" fillId="2" borderId="14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0" fontId="11" fillId="2" borderId="19" xfId="0" applyNumberFormat="1" applyFont="1" applyFill="1" applyBorder="1" applyAlignment="1">
      <alignment horizontal="center"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11" fillId="2" borderId="17" xfId="0" applyNumberFormat="1" applyFont="1" applyFill="1" applyBorder="1" applyAlignment="1">
      <alignment horizontal="center" vertical="center" wrapText="1"/>
    </xf>
    <xf numFmtId="0" fontId="11" fillId="2" borderId="1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165" fontId="9" fillId="0" borderId="23" xfId="0" applyNumberFormat="1" applyFont="1" applyBorder="1" applyAlignment="1">
      <alignment horizontal="left" vertical="center" wrapText="1"/>
    </xf>
    <xf numFmtId="166" fontId="9" fillId="4" borderId="23" xfId="0" applyNumberFormat="1" applyFont="1" applyFill="1" applyBorder="1" applyAlignment="1">
      <alignment horizontal="left" vertical="center" wrapText="1"/>
    </xf>
    <xf numFmtId="49" fontId="9" fillId="4" borderId="23" xfId="0" applyNumberFormat="1" applyFont="1" applyFill="1" applyBorder="1" applyAlignment="1">
      <alignment vertical="center" wrapText="1"/>
    </xf>
    <xf numFmtId="49" fontId="9" fillId="4" borderId="23" xfId="0" applyNumberFormat="1" applyFont="1" applyFill="1" applyBorder="1" applyAlignment="1">
      <alignment horizontal="left" vertical="center" wrapText="1"/>
    </xf>
    <xf numFmtId="0" fontId="9" fillId="2" borderId="31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0;&#1072;\&#1087;&#1083;&#1072;&#1085;&#1099;%20&#1085;&#1072;%202019\&#1043;&#1054;&#1044;&#1054;&#1042;&#1054;&#1049;%20&#1055;&#1051;&#1040;&#1053;%20&#1047;&#1040;&#1050;&#1059;&#1055;&#1054;&#105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44;&#1083;&#1103;%20&#1074;&#1089;&#1077;&#1093;\411\&#1054;&#1058;&#1063;&#1045;&#1058;&#1067;%20&#1053;&#1050;%20&#1050;&#1048;\2019\&#1092;&#1077;&#1074;&#1088;&#1072;&#1083;&#1100;\&#1040;&#1055;&#1047;-&#1055;&#1047;&#1058;&#1052;%20&#1089;%20&#1076;&#1086;&#1083;&#1075;%20&#1085;&#1072;%2028.02.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44;&#1083;&#1103;%20&#1074;&#1089;&#1077;&#1093;\411\&#1054;&#1058;&#1063;&#1045;&#1058;&#1067;%20&#1053;&#1050;%20&#1050;&#1048;\2019\&#1072;&#1087;&#1088;&#1077;&#1083;&#1100;\&#1040;&#1055;&#1047;-&#1055;&#1047;&#1058;&#1052;%20&#1089;%20&#1076;&#1086;&#1083;&#1075;%20&#1085;&#1072;%2030.04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44;&#1083;&#1103;%20&#1074;&#1089;&#1077;&#1093;\411\&#1054;&#1058;&#1063;&#1045;&#1058;&#1067;%20&#1053;&#1050;%20&#1050;&#1048;\2019\&#1092;&#1077;&#1074;&#1088;&#1072;&#1083;&#1100;\&#1040;&#1055;&#1047;-&#1055;&#1047;&#1058;&#1052;%20&#1089;%20&#1076;&#1086;&#1083;&#1075;%20&#1085;&#1072;%2025.02.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44;&#1083;&#1103;%20&#1074;&#1089;&#1077;&#1093;\411\&#1054;&#1058;&#1063;&#1045;&#1058;&#1067;%20&#1053;&#1050;%20&#1050;&#1048;\2019\&#1040;&#1055;&#1047;-&#1055;&#1047;&#1058;&#1052;%20&#1089;%20&#1076;&#1086;&#1083;&#1075;%20&#1085;&#1072;%2031.12.2019%20&#1075;++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_gz_2016_ru_ne_sub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Лист1"/>
      <sheetName val="Лист2"/>
    </sheetNames>
    <sheetDataSet>
      <sheetData sheetId="0" refreshError="1"/>
      <sheetData sheetId="1" refreshError="1"/>
      <sheetData sheetId="2">
        <row r="1">
          <cell r="A1" t="str">
            <v>Товар</v>
          </cell>
        </row>
      </sheetData>
      <sheetData sheetId="3">
        <row r="1">
          <cell r="A1" t="str">
            <v>01 Январь</v>
          </cell>
        </row>
      </sheetData>
      <sheetData sheetId="4" refreshError="1"/>
      <sheetData sheetId="5">
        <row r="1">
          <cell r="A1" t="str">
            <v>01 Закупки, не превышающие финансовый год</v>
          </cell>
        </row>
      </sheetData>
      <sheetData sheetId="6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Отчет полный "/>
      <sheetName val="Отчет по укруп группиров "/>
      <sheetName val="Краткий отчет для руководства "/>
      <sheetName val="Лист1"/>
      <sheetName val="Constants"/>
      <sheetName val="Б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Отчет полный "/>
      <sheetName val="Отчет по укруп группиров "/>
      <sheetName val="Краткий отчет для руководства "/>
      <sheetName val="Лист1"/>
      <sheetName val="Constants"/>
      <sheetName val="БД"/>
      <sheetName val="Мес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Отчет полный "/>
      <sheetName val="Отчет по укруп группиров "/>
      <sheetName val="Краткий отчет для руководства "/>
      <sheetName val="Лист1"/>
      <sheetName val="Constants"/>
      <sheetName val="БД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Отчет полный "/>
      <sheetName val="Отчет по укруп группиров "/>
      <sheetName val="Краткий отчет для руководства "/>
      <sheetName val="Лист1"/>
      <sheetName val="Constants"/>
      <sheetName val="БД"/>
      <sheetName val="Местн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97"/>
  <sheetViews>
    <sheetView tabSelected="1" view="pageBreakPreview" topLeftCell="A97" zoomScale="85" zoomScaleNormal="60" zoomScaleSheetLayoutView="85" workbookViewId="0">
      <selection activeCell="F150" sqref="F150"/>
    </sheetView>
  </sheetViews>
  <sheetFormatPr defaultRowHeight="12.75" customHeight="1"/>
  <cols>
    <col min="1" max="1" width="9.42578125" style="1" customWidth="1"/>
    <col min="2" max="2" width="12.85546875" style="1" customWidth="1"/>
    <col min="3" max="3" width="11.42578125" style="1" customWidth="1"/>
    <col min="4" max="4" width="20.7109375" style="1" customWidth="1"/>
    <col min="5" max="5" width="16.140625" style="1" customWidth="1"/>
    <col min="6" max="6" width="25.28515625" style="1" customWidth="1"/>
    <col min="7" max="7" width="10.5703125" style="1" hidden="1" customWidth="1"/>
    <col min="8" max="8" width="13.28515625" style="1" hidden="1" customWidth="1"/>
    <col min="9" max="9" width="17.5703125" style="1" hidden="1" customWidth="1"/>
    <col min="10" max="10" width="14.42578125" style="1" hidden="1" customWidth="1"/>
    <col min="11" max="11" width="14.5703125" style="1" hidden="1" customWidth="1"/>
    <col min="12" max="12" width="15" style="1" hidden="1" customWidth="1"/>
    <col min="13" max="13" width="10.85546875" style="1" hidden="1" customWidth="1"/>
    <col min="14" max="18" width="17.85546875" style="1" bestFit="1" customWidth="1"/>
    <col min="19" max="19" width="27.85546875" style="1" customWidth="1"/>
    <col min="20" max="20" width="22.7109375" style="1" customWidth="1"/>
    <col min="21" max="21" width="25.5703125" style="1" customWidth="1"/>
    <col min="22" max="22" width="13.85546875" style="1" customWidth="1"/>
    <col min="23" max="23" width="15" style="1" customWidth="1"/>
    <col min="24" max="24" width="17.28515625" style="1" customWidth="1"/>
    <col min="25" max="38" width="9.140625" style="1" customWidth="1"/>
    <col min="39" max="16384" width="9.140625" style="4"/>
  </cols>
  <sheetData>
    <row r="1" spans="1:38" ht="18.75" customHeight="1">
      <c r="T1" s="171" t="s">
        <v>72</v>
      </c>
      <c r="U1" s="171"/>
      <c r="V1" s="171"/>
      <c r="W1" s="171"/>
      <c r="X1" s="171"/>
    </row>
    <row r="2" spans="1:38" ht="26.25" customHeight="1">
      <c r="T2" s="171"/>
      <c r="U2" s="171"/>
      <c r="V2" s="171"/>
      <c r="W2" s="171"/>
      <c r="X2" s="171"/>
    </row>
    <row r="3" spans="1:38" ht="18.75">
      <c r="A3" s="4"/>
      <c r="B3" s="5"/>
      <c r="C3" s="5"/>
      <c r="D3" s="5"/>
      <c r="E3" s="5" t="s">
        <v>379</v>
      </c>
      <c r="F3" s="5"/>
      <c r="G3" s="5"/>
      <c r="H3" s="5"/>
      <c r="I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38" ht="18.75">
      <c r="A4" s="172"/>
      <c r="B4" s="172"/>
      <c r="C4" s="173" t="s">
        <v>0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6"/>
    </row>
    <row r="5" spans="1:38" ht="18.75">
      <c r="I5" s="3"/>
      <c r="J5" s="3"/>
      <c r="K5" s="3"/>
      <c r="M5" s="7"/>
      <c r="N5" s="7"/>
      <c r="O5" s="7"/>
      <c r="P5" s="7"/>
      <c r="Q5" s="7"/>
      <c r="R5" s="7"/>
      <c r="S5" s="7" t="s">
        <v>380</v>
      </c>
      <c r="U5" s="7"/>
      <c r="V5" s="7"/>
      <c r="W5" s="7"/>
      <c r="X5" s="7"/>
    </row>
    <row r="6" spans="1:38" ht="18.75">
      <c r="D6" s="1" t="s">
        <v>58</v>
      </c>
      <c r="I6" s="3"/>
      <c r="J6" s="3"/>
      <c r="K6" s="3"/>
      <c r="M6" s="7"/>
      <c r="N6" s="7"/>
      <c r="O6" s="7"/>
      <c r="P6" s="7"/>
      <c r="Q6" s="7"/>
      <c r="R6" s="7"/>
      <c r="S6" s="7"/>
      <c r="U6" s="7"/>
      <c r="V6" s="7"/>
      <c r="W6" s="7"/>
      <c r="X6" s="7"/>
    </row>
    <row r="7" spans="1:38" ht="62.25" customHeight="1">
      <c r="I7" s="3"/>
      <c r="J7" s="3"/>
      <c r="K7" s="3"/>
      <c r="M7" s="8"/>
      <c r="N7" s="8"/>
      <c r="O7" s="8"/>
      <c r="P7" s="8"/>
      <c r="Q7" s="8"/>
      <c r="R7" s="8"/>
      <c r="S7" s="176" t="s">
        <v>482</v>
      </c>
      <c r="T7" s="176"/>
      <c r="U7" s="176"/>
      <c r="V7" s="176"/>
      <c r="W7" s="176"/>
      <c r="X7" s="7"/>
    </row>
    <row r="8" spans="1:38" ht="15.75" customHeight="1">
      <c r="I8" s="3"/>
      <c r="J8" s="3"/>
      <c r="K8" s="3"/>
      <c r="M8" s="8"/>
      <c r="N8" s="8"/>
      <c r="O8" s="8"/>
      <c r="P8" s="8"/>
      <c r="Q8" s="8"/>
      <c r="R8" s="8"/>
      <c r="S8" s="7"/>
      <c r="T8" s="7"/>
      <c r="U8" s="7"/>
      <c r="V8" s="7"/>
      <c r="W8" s="7"/>
      <c r="X8" s="7"/>
    </row>
    <row r="9" spans="1:38" ht="18" customHeight="1" thickBot="1"/>
    <row r="10" spans="1:38" s="23" customFormat="1" ht="21" customHeight="1" thickBot="1">
      <c r="A10" s="167" t="s">
        <v>62</v>
      </c>
      <c r="B10" s="167" t="s">
        <v>1</v>
      </c>
      <c r="C10" s="167" t="s">
        <v>70</v>
      </c>
      <c r="D10" s="167" t="s">
        <v>381</v>
      </c>
      <c r="E10" s="167" t="s">
        <v>61</v>
      </c>
      <c r="F10" s="167" t="s">
        <v>382</v>
      </c>
      <c r="G10" s="167" t="s">
        <v>2</v>
      </c>
      <c r="H10" s="167" t="s">
        <v>50</v>
      </c>
      <c r="I10" s="167" t="s">
        <v>51</v>
      </c>
      <c r="J10" s="167" t="s">
        <v>3</v>
      </c>
      <c r="K10" s="167" t="s">
        <v>4</v>
      </c>
      <c r="L10" s="167" t="s">
        <v>5</v>
      </c>
      <c r="M10" s="167" t="s">
        <v>6</v>
      </c>
      <c r="N10" s="39"/>
      <c r="O10" s="174" t="s">
        <v>7</v>
      </c>
      <c r="P10" s="164"/>
      <c r="Q10" s="175"/>
      <c r="R10" s="40"/>
      <c r="S10" s="167" t="s">
        <v>8</v>
      </c>
      <c r="T10" s="167" t="s">
        <v>9</v>
      </c>
      <c r="U10" s="167" t="s">
        <v>10</v>
      </c>
      <c r="V10" s="167" t="s">
        <v>11</v>
      </c>
      <c r="W10" s="167" t="s">
        <v>12</v>
      </c>
      <c r="X10" s="169" t="s">
        <v>13</v>
      </c>
      <c r="Y10" s="166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 s="23" customFormat="1" ht="153" customHeight="1" thickBot="1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41" t="s">
        <v>73</v>
      </c>
      <c r="O11" s="41" t="s">
        <v>63</v>
      </c>
      <c r="P11" s="41" t="s">
        <v>64</v>
      </c>
      <c r="Q11" s="41" t="s">
        <v>65</v>
      </c>
      <c r="R11" s="41" t="s">
        <v>206</v>
      </c>
      <c r="S11" s="168"/>
      <c r="T11" s="168"/>
      <c r="U11" s="168"/>
      <c r="V11" s="168"/>
      <c r="W11" s="168"/>
      <c r="X11" s="170"/>
      <c r="Y11" s="166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s="23" customFormat="1" ht="33.75" customHeight="1" thickBot="1">
      <c r="A12" s="42">
        <v>1</v>
      </c>
      <c r="B12" s="43">
        <v>2</v>
      </c>
      <c r="C12" s="42">
        <v>3</v>
      </c>
      <c r="D12" s="43">
        <v>4</v>
      </c>
      <c r="E12" s="42">
        <v>5</v>
      </c>
      <c r="F12" s="43">
        <v>6</v>
      </c>
      <c r="G12" s="42">
        <v>7</v>
      </c>
      <c r="H12" s="43">
        <v>8</v>
      </c>
      <c r="I12" s="42">
        <v>9</v>
      </c>
      <c r="J12" s="43">
        <v>10</v>
      </c>
      <c r="K12" s="42">
        <v>11</v>
      </c>
      <c r="L12" s="43">
        <v>12</v>
      </c>
      <c r="M12" s="42">
        <v>13</v>
      </c>
      <c r="N12" s="163">
        <v>14</v>
      </c>
      <c r="O12" s="164"/>
      <c r="P12" s="164"/>
      <c r="Q12" s="165"/>
      <c r="R12" s="44"/>
      <c r="S12" s="43">
        <v>15</v>
      </c>
      <c r="T12" s="43">
        <v>16</v>
      </c>
      <c r="U12" s="43">
        <v>17</v>
      </c>
      <c r="V12" s="43">
        <v>18</v>
      </c>
      <c r="W12" s="43">
        <v>19</v>
      </c>
      <c r="X12" s="45">
        <v>20</v>
      </c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ht="18.75">
      <c r="A13" s="46" t="s">
        <v>14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8"/>
      <c r="V13" s="48"/>
      <c r="W13" s="48"/>
      <c r="X13" s="49"/>
    </row>
    <row r="14" spans="1:38" ht="15" customHeight="1">
      <c r="A14" s="50" t="s">
        <v>15</v>
      </c>
      <c r="B14" s="51" t="s">
        <v>205</v>
      </c>
      <c r="C14" s="52" t="s">
        <v>74</v>
      </c>
      <c r="D14" s="53" t="s">
        <v>75</v>
      </c>
      <c r="E14" s="53" t="s">
        <v>76</v>
      </c>
      <c r="F14" s="53" t="s">
        <v>77</v>
      </c>
      <c r="G14" s="54" t="s">
        <v>78</v>
      </c>
      <c r="H14" s="54" t="s">
        <v>79</v>
      </c>
      <c r="I14" s="54" t="s">
        <v>375</v>
      </c>
      <c r="J14" s="53" t="s">
        <v>81</v>
      </c>
      <c r="K14" s="54" t="s">
        <v>82</v>
      </c>
      <c r="L14" s="53" t="s">
        <v>83</v>
      </c>
      <c r="M14" s="53" t="s">
        <v>84</v>
      </c>
      <c r="N14" s="33">
        <v>36</v>
      </c>
      <c r="O14" s="34">
        <v>36</v>
      </c>
      <c r="P14" s="33">
        <v>36</v>
      </c>
      <c r="Q14" s="55" t="s">
        <v>85</v>
      </c>
      <c r="R14" s="55" t="s">
        <v>85</v>
      </c>
      <c r="S14" s="56">
        <v>1180.9533333333334</v>
      </c>
      <c r="T14" s="57">
        <f>(N14+O14+P14)*S14</f>
        <v>127542.96</v>
      </c>
      <c r="U14" s="57">
        <f>T14*1.12</f>
        <v>142848.11520000003</v>
      </c>
      <c r="V14" s="58"/>
      <c r="W14" s="114">
        <v>2018</v>
      </c>
      <c r="X14" s="60"/>
      <c r="Y14" s="29"/>
      <c r="Z14" s="29"/>
      <c r="AA14" s="29"/>
      <c r="AB14" s="29"/>
      <c r="AC14" s="29"/>
      <c r="AD14" s="29"/>
      <c r="AE14" s="30"/>
      <c r="AF14" s="30"/>
      <c r="AG14" s="31"/>
      <c r="AH14" s="32"/>
    </row>
    <row r="15" spans="1:38" ht="15" customHeight="1">
      <c r="A15" s="50" t="s">
        <v>17</v>
      </c>
      <c r="B15" s="51" t="s">
        <v>205</v>
      </c>
      <c r="C15" s="52" t="s">
        <v>74</v>
      </c>
      <c r="D15" s="53" t="s">
        <v>75</v>
      </c>
      <c r="E15" s="53" t="s">
        <v>76</v>
      </c>
      <c r="F15" s="53" t="s">
        <v>86</v>
      </c>
      <c r="G15" s="54" t="s">
        <v>78</v>
      </c>
      <c r="H15" s="54" t="s">
        <v>79</v>
      </c>
      <c r="I15" s="54" t="s">
        <v>375</v>
      </c>
      <c r="J15" s="53" t="s">
        <v>81</v>
      </c>
      <c r="K15" s="54" t="s">
        <v>82</v>
      </c>
      <c r="L15" s="53" t="s">
        <v>83</v>
      </c>
      <c r="M15" s="53" t="s">
        <v>84</v>
      </c>
      <c r="N15" s="35">
        <v>12</v>
      </c>
      <c r="O15" s="35">
        <v>12</v>
      </c>
      <c r="P15" s="35">
        <v>12</v>
      </c>
      <c r="Q15" s="61" t="s">
        <v>85</v>
      </c>
      <c r="R15" s="61" t="s">
        <v>85</v>
      </c>
      <c r="S15" s="61">
        <v>2105.0633333333335</v>
      </c>
      <c r="T15" s="57">
        <f t="shared" ref="T15:T58" si="0">(N15+O15+P15)*S15</f>
        <v>75782.28</v>
      </c>
      <c r="U15" s="57">
        <f t="shared" ref="U15:U113" si="1">T15*1.12</f>
        <v>84876.153600000005</v>
      </c>
      <c r="V15" s="62"/>
      <c r="W15" s="115">
        <v>2018</v>
      </c>
      <c r="X15" s="64"/>
    </row>
    <row r="16" spans="1:38" ht="15" customHeight="1">
      <c r="A16" s="50" t="s">
        <v>18</v>
      </c>
      <c r="B16" s="51" t="s">
        <v>205</v>
      </c>
      <c r="C16" s="52" t="s">
        <v>74</v>
      </c>
      <c r="D16" s="53" t="s">
        <v>75</v>
      </c>
      <c r="E16" s="53" t="s">
        <v>76</v>
      </c>
      <c r="F16" s="53" t="s">
        <v>87</v>
      </c>
      <c r="G16" s="54" t="s">
        <v>78</v>
      </c>
      <c r="H16" s="54" t="s">
        <v>79</v>
      </c>
      <c r="I16" s="54" t="s">
        <v>375</v>
      </c>
      <c r="J16" s="53" t="s">
        <v>81</v>
      </c>
      <c r="K16" s="54" t="s">
        <v>82</v>
      </c>
      <c r="L16" s="53" t="s">
        <v>83</v>
      </c>
      <c r="M16" s="53" t="s">
        <v>84</v>
      </c>
      <c r="N16" s="35">
        <v>24</v>
      </c>
      <c r="O16" s="35">
        <v>24</v>
      </c>
      <c r="P16" s="35">
        <v>24</v>
      </c>
      <c r="Q16" s="61" t="s">
        <v>85</v>
      </c>
      <c r="R16" s="61" t="s">
        <v>85</v>
      </c>
      <c r="S16" s="61">
        <v>1722.32</v>
      </c>
      <c r="T16" s="57">
        <f t="shared" si="0"/>
        <v>124007.03999999999</v>
      </c>
      <c r="U16" s="57">
        <f t="shared" si="1"/>
        <v>138887.8848</v>
      </c>
      <c r="V16" s="62"/>
      <c r="W16" s="114">
        <v>2018</v>
      </c>
      <c r="X16" s="64"/>
    </row>
    <row r="17" spans="1:24" ht="15" customHeight="1">
      <c r="A17" s="50" t="s">
        <v>88</v>
      </c>
      <c r="B17" s="51" t="s">
        <v>205</v>
      </c>
      <c r="C17" s="52" t="s">
        <v>74</v>
      </c>
      <c r="D17" s="53" t="s">
        <v>75</v>
      </c>
      <c r="E17" s="53" t="s">
        <v>76</v>
      </c>
      <c r="F17" s="53" t="s">
        <v>89</v>
      </c>
      <c r="G17" s="54" t="s">
        <v>78</v>
      </c>
      <c r="H17" s="54" t="s">
        <v>79</v>
      </c>
      <c r="I17" s="54" t="s">
        <v>375</v>
      </c>
      <c r="J17" s="53" t="s">
        <v>81</v>
      </c>
      <c r="K17" s="54" t="s">
        <v>82</v>
      </c>
      <c r="L17" s="53" t="s">
        <v>83</v>
      </c>
      <c r="M17" s="53" t="s">
        <v>84</v>
      </c>
      <c r="N17" s="35">
        <v>24</v>
      </c>
      <c r="O17" s="35">
        <v>24</v>
      </c>
      <c r="P17" s="35">
        <v>24</v>
      </c>
      <c r="Q17" s="61" t="s">
        <v>85</v>
      </c>
      <c r="R17" s="61" t="s">
        <v>85</v>
      </c>
      <c r="S17" s="61">
        <v>813.69</v>
      </c>
      <c r="T17" s="57">
        <f t="shared" si="0"/>
        <v>58585.680000000008</v>
      </c>
      <c r="U17" s="57">
        <f t="shared" si="1"/>
        <v>65615.96160000001</v>
      </c>
      <c r="V17" s="62"/>
      <c r="W17" s="115">
        <v>2018</v>
      </c>
      <c r="X17" s="64"/>
    </row>
    <row r="18" spans="1:24" ht="15" customHeight="1">
      <c r="A18" s="50" t="s">
        <v>90</v>
      </c>
      <c r="B18" s="51" t="s">
        <v>205</v>
      </c>
      <c r="C18" s="52" t="s">
        <v>74</v>
      </c>
      <c r="D18" s="53" t="s">
        <v>75</v>
      </c>
      <c r="E18" s="53" t="s">
        <v>76</v>
      </c>
      <c r="F18" s="53" t="s">
        <v>91</v>
      </c>
      <c r="G18" s="54" t="s">
        <v>78</v>
      </c>
      <c r="H18" s="54" t="s">
        <v>79</v>
      </c>
      <c r="I18" s="54" t="s">
        <v>375</v>
      </c>
      <c r="J18" s="53" t="s">
        <v>81</v>
      </c>
      <c r="K18" s="54" t="s">
        <v>82</v>
      </c>
      <c r="L18" s="53" t="s">
        <v>83</v>
      </c>
      <c r="M18" s="53" t="s">
        <v>84</v>
      </c>
      <c r="N18" s="35">
        <v>48</v>
      </c>
      <c r="O18" s="35">
        <v>48</v>
      </c>
      <c r="P18" s="35">
        <v>48</v>
      </c>
      <c r="Q18" s="61" t="s">
        <v>85</v>
      </c>
      <c r="R18" s="61" t="s">
        <v>85</v>
      </c>
      <c r="S18" s="61">
        <v>5549.4033333333327</v>
      </c>
      <c r="T18" s="57">
        <f t="shared" si="0"/>
        <v>799114.08</v>
      </c>
      <c r="U18" s="57">
        <f t="shared" si="1"/>
        <v>895007.7696</v>
      </c>
      <c r="V18" s="62"/>
      <c r="W18" s="114">
        <v>2018</v>
      </c>
      <c r="X18" s="64"/>
    </row>
    <row r="19" spans="1:24" ht="15" customHeight="1">
      <c r="A19" s="50" t="s">
        <v>92</v>
      </c>
      <c r="B19" s="51" t="s">
        <v>205</v>
      </c>
      <c r="C19" s="52" t="s">
        <v>74</v>
      </c>
      <c r="D19" s="53" t="s">
        <v>75</v>
      </c>
      <c r="E19" s="53" t="s">
        <v>76</v>
      </c>
      <c r="F19" s="53" t="s">
        <v>93</v>
      </c>
      <c r="G19" s="54" t="s">
        <v>78</v>
      </c>
      <c r="H19" s="54" t="s">
        <v>79</v>
      </c>
      <c r="I19" s="54" t="s">
        <v>375</v>
      </c>
      <c r="J19" s="53" t="s">
        <v>81</v>
      </c>
      <c r="K19" s="54" t="s">
        <v>82</v>
      </c>
      <c r="L19" s="53" t="s">
        <v>83</v>
      </c>
      <c r="M19" s="53" t="s">
        <v>84</v>
      </c>
      <c r="N19" s="35">
        <v>600</v>
      </c>
      <c r="O19" s="35">
        <v>600</v>
      </c>
      <c r="P19" s="35">
        <v>600</v>
      </c>
      <c r="Q19" s="61" t="s">
        <v>85</v>
      </c>
      <c r="R19" s="61" t="s">
        <v>85</v>
      </c>
      <c r="S19" s="61">
        <v>478.27333333333331</v>
      </c>
      <c r="T19" s="57">
        <f t="shared" si="0"/>
        <v>860892</v>
      </c>
      <c r="U19" s="57">
        <f t="shared" si="1"/>
        <v>964199.04</v>
      </c>
      <c r="V19" s="62"/>
      <c r="W19" s="115">
        <v>2018</v>
      </c>
      <c r="X19" s="64"/>
    </row>
    <row r="20" spans="1:24" ht="15" customHeight="1">
      <c r="A20" s="50" t="s">
        <v>94</v>
      </c>
      <c r="B20" s="51" t="s">
        <v>205</v>
      </c>
      <c r="C20" s="52" t="s">
        <v>74</v>
      </c>
      <c r="D20" s="53" t="s">
        <v>75</v>
      </c>
      <c r="E20" s="53" t="s">
        <v>76</v>
      </c>
      <c r="F20" s="53" t="s">
        <v>95</v>
      </c>
      <c r="G20" s="54" t="s">
        <v>78</v>
      </c>
      <c r="H20" s="54" t="s">
        <v>79</v>
      </c>
      <c r="I20" s="54" t="s">
        <v>375</v>
      </c>
      <c r="J20" s="53" t="s">
        <v>81</v>
      </c>
      <c r="K20" s="54" t="s">
        <v>82</v>
      </c>
      <c r="L20" s="53" t="s">
        <v>83</v>
      </c>
      <c r="M20" s="53" t="s">
        <v>84</v>
      </c>
      <c r="N20" s="35">
        <v>600</v>
      </c>
      <c r="O20" s="35">
        <v>600</v>
      </c>
      <c r="P20" s="35">
        <v>600</v>
      </c>
      <c r="Q20" s="61" t="s">
        <v>85</v>
      </c>
      <c r="R20" s="61" t="s">
        <v>85</v>
      </c>
      <c r="S20" s="61">
        <v>574.10333333333335</v>
      </c>
      <c r="T20" s="57">
        <f t="shared" si="0"/>
        <v>1033386</v>
      </c>
      <c r="U20" s="57">
        <f t="shared" si="1"/>
        <v>1157392.32</v>
      </c>
      <c r="V20" s="62"/>
      <c r="W20" s="114">
        <v>2018</v>
      </c>
      <c r="X20" s="64"/>
    </row>
    <row r="21" spans="1:24" ht="15" customHeight="1">
      <c r="A21" s="50" t="s">
        <v>96</v>
      </c>
      <c r="B21" s="51" t="s">
        <v>205</v>
      </c>
      <c r="C21" s="52" t="s">
        <v>97</v>
      </c>
      <c r="D21" s="53" t="s">
        <v>98</v>
      </c>
      <c r="E21" s="53" t="s">
        <v>99</v>
      </c>
      <c r="F21" s="53" t="s">
        <v>100</v>
      </c>
      <c r="G21" s="54" t="s">
        <v>78</v>
      </c>
      <c r="H21" s="54" t="s">
        <v>79</v>
      </c>
      <c r="I21" s="54" t="s">
        <v>375</v>
      </c>
      <c r="J21" s="53" t="s">
        <v>81</v>
      </c>
      <c r="K21" s="54" t="s">
        <v>82</v>
      </c>
      <c r="L21" s="53" t="s">
        <v>83</v>
      </c>
      <c r="M21" s="53" t="s">
        <v>84</v>
      </c>
      <c r="N21" s="35">
        <v>4</v>
      </c>
      <c r="O21" s="35">
        <v>4</v>
      </c>
      <c r="P21" s="35">
        <v>4</v>
      </c>
      <c r="Q21" s="61" t="s">
        <v>85</v>
      </c>
      <c r="R21" s="61" t="s">
        <v>85</v>
      </c>
      <c r="S21" s="61">
        <v>4688.3933333333334</v>
      </c>
      <c r="T21" s="57">
        <f t="shared" si="0"/>
        <v>56260.72</v>
      </c>
      <c r="U21" s="57">
        <f t="shared" si="1"/>
        <v>63012.006400000006</v>
      </c>
      <c r="V21" s="62"/>
      <c r="W21" s="115">
        <v>2018</v>
      </c>
      <c r="X21" s="64"/>
    </row>
    <row r="22" spans="1:24" ht="15" customHeight="1">
      <c r="A22" s="50" t="s">
        <v>101</v>
      </c>
      <c r="B22" s="51" t="s">
        <v>205</v>
      </c>
      <c r="C22" s="52" t="s">
        <v>102</v>
      </c>
      <c r="D22" s="53" t="s">
        <v>103</v>
      </c>
      <c r="E22" s="53" t="s">
        <v>104</v>
      </c>
      <c r="F22" s="53" t="s">
        <v>105</v>
      </c>
      <c r="G22" s="54" t="s">
        <v>78</v>
      </c>
      <c r="H22" s="54" t="s">
        <v>79</v>
      </c>
      <c r="I22" s="54" t="s">
        <v>375</v>
      </c>
      <c r="J22" s="53" t="s">
        <v>81</v>
      </c>
      <c r="K22" s="54" t="s">
        <v>82</v>
      </c>
      <c r="L22" s="53" t="s">
        <v>83</v>
      </c>
      <c r="M22" s="53" t="s">
        <v>84</v>
      </c>
      <c r="N22" s="35">
        <v>60</v>
      </c>
      <c r="O22" s="35">
        <v>60</v>
      </c>
      <c r="P22" s="35">
        <v>60</v>
      </c>
      <c r="Q22" s="61" t="s">
        <v>85</v>
      </c>
      <c r="R22" s="61" t="s">
        <v>85</v>
      </c>
      <c r="S22" s="61">
        <v>382.73666666666668</v>
      </c>
      <c r="T22" s="57">
        <f t="shared" si="0"/>
        <v>68892.600000000006</v>
      </c>
      <c r="U22" s="57">
        <f t="shared" si="1"/>
        <v>77159.712000000014</v>
      </c>
      <c r="V22" s="62"/>
      <c r="W22" s="114">
        <v>2018</v>
      </c>
      <c r="X22" s="64"/>
    </row>
    <row r="23" spans="1:24" ht="15" customHeight="1">
      <c r="A23" s="50" t="s">
        <v>106</v>
      </c>
      <c r="B23" s="51" t="s">
        <v>205</v>
      </c>
      <c r="C23" s="52" t="s">
        <v>107</v>
      </c>
      <c r="D23" s="53" t="s">
        <v>108</v>
      </c>
      <c r="E23" s="53" t="s">
        <v>109</v>
      </c>
      <c r="F23" s="53" t="s">
        <v>110</v>
      </c>
      <c r="G23" s="54" t="s">
        <v>78</v>
      </c>
      <c r="H23" s="54" t="s">
        <v>79</v>
      </c>
      <c r="I23" s="54" t="s">
        <v>375</v>
      </c>
      <c r="J23" s="53" t="s">
        <v>81</v>
      </c>
      <c r="K23" s="54" t="s">
        <v>82</v>
      </c>
      <c r="L23" s="53" t="s">
        <v>83</v>
      </c>
      <c r="M23" s="53" t="s">
        <v>84</v>
      </c>
      <c r="N23" s="35">
        <v>36</v>
      </c>
      <c r="O23" s="35">
        <v>36</v>
      </c>
      <c r="P23" s="35">
        <v>36</v>
      </c>
      <c r="Q23" s="61" t="s">
        <v>85</v>
      </c>
      <c r="R23" s="61" t="s">
        <v>85</v>
      </c>
      <c r="S23" s="61">
        <v>574.10333333333335</v>
      </c>
      <c r="T23" s="57">
        <f t="shared" si="0"/>
        <v>62003.16</v>
      </c>
      <c r="U23" s="57">
        <f t="shared" si="1"/>
        <v>69443.539200000014</v>
      </c>
      <c r="V23" s="62"/>
      <c r="W23" s="115">
        <v>2018</v>
      </c>
      <c r="X23" s="64"/>
    </row>
    <row r="24" spans="1:24" ht="15" customHeight="1">
      <c r="A24" s="50" t="s">
        <v>111</v>
      </c>
      <c r="B24" s="51" t="s">
        <v>205</v>
      </c>
      <c r="C24" s="52" t="s">
        <v>107</v>
      </c>
      <c r="D24" s="53" t="s">
        <v>108</v>
      </c>
      <c r="E24" s="53" t="s">
        <v>109</v>
      </c>
      <c r="F24" s="53" t="s">
        <v>112</v>
      </c>
      <c r="G24" s="54" t="s">
        <v>78</v>
      </c>
      <c r="H24" s="54" t="s">
        <v>79</v>
      </c>
      <c r="I24" s="54" t="s">
        <v>375</v>
      </c>
      <c r="J24" s="53" t="s">
        <v>81</v>
      </c>
      <c r="K24" s="54" t="s">
        <v>82</v>
      </c>
      <c r="L24" s="53" t="s">
        <v>83</v>
      </c>
      <c r="M24" s="53" t="s">
        <v>84</v>
      </c>
      <c r="N24" s="35">
        <v>36</v>
      </c>
      <c r="O24" s="35">
        <v>36</v>
      </c>
      <c r="P24" s="35">
        <v>36</v>
      </c>
      <c r="Q24" s="61" t="s">
        <v>85</v>
      </c>
      <c r="R24" s="61" t="s">
        <v>85</v>
      </c>
      <c r="S24" s="61">
        <v>574.10333333333335</v>
      </c>
      <c r="T24" s="57">
        <f t="shared" si="0"/>
        <v>62003.16</v>
      </c>
      <c r="U24" s="57">
        <f t="shared" si="1"/>
        <v>69443.539200000014</v>
      </c>
      <c r="V24" s="62"/>
      <c r="W24" s="114">
        <v>2018</v>
      </c>
      <c r="X24" s="64"/>
    </row>
    <row r="25" spans="1:24" ht="15" customHeight="1">
      <c r="A25" s="50" t="s">
        <v>113</v>
      </c>
      <c r="B25" s="51" t="s">
        <v>205</v>
      </c>
      <c r="C25" s="52" t="s">
        <v>114</v>
      </c>
      <c r="D25" s="53" t="s">
        <v>115</v>
      </c>
      <c r="E25" s="53" t="s">
        <v>116</v>
      </c>
      <c r="F25" s="53" t="s">
        <v>117</v>
      </c>
      <c r="G25" s="54" t="s">
        <v>78</v>
      </c>
      <c r="H25" s="54" t="s">
        <v>79</v>
      </c>
      <c r="I25" s="54" t="s">
        <v>375</v>
      </c>
      <c r="J25" s="53" t="s">
        <v>81</v>
      </c>
      <c r="K25" s="54" t="s">
        <v>82</v>
      </c>
      <c r="L25" s="53" t="s">
        <v>83</v>
      </c>
      <c r="M25" s="53" t="s">
        <v>84</v>
      </c>
      <c r="N25" s="35">
        <v>2</v>
      </c>
      <c r="O25" s="35">
        <v>2</v>
      </c>
      <c r="P25" s="35">
        <v>2</v>
      </c>
      <c r="Q25" s="61" t="s">
        <v>85</v>
      </c>
      <c r="R25" s="61" t="s">
        <v>85</v>
      </c>
      <c r="S25" s="61">
        <v>3159.2266666666669</v>
      </c>
      <c r="T25" s="57">
        <f t="shared" si="0"/>
        <v>18955.36</v>
      </c>
      <c r="U25" s="57">
        <f t="shared" si="1"/>
        <v>21230.003200000003</v>
      </c>
      <c r="V25" s="62"/>
      <c r="W25" s="115">
        <v>2018</v>
      </c>
      <c r="X25" s="64"/>
    </row>
    <row r="26" spans="1:24" ht="15" customHeight="1">
      <c r="A26" s="50" t="s">
        <v>118</v>
      </c>
      <c r="B26" s="51" t="s">
        <v>205</v>
      </c>
      <c r="C26" s="52" t="s">
        <v>114</v>
      </c>
      <c r="D26" s="53" t="s">
        <v>115</v>
      </c>
      <c r="E26" s="53" t="s">
        <v>116</v>
      </c>
      <c r="F26" s="53" t="s">
        <v>119</v>
      </c>
      <c r="G26" s="54" t="s">
        <v>78</v>
      </c>
      <c r="H26" s="54" t="s">
        <v>79</v>
      </c>
      <c r="I26" s="54" t="s">
        <v>375</v>
      </c>
      <c r="J26" s="53" t="s">
        <v>81</v>
      </c>
      <c r="K26" s="54" t="s">
        <v>82</v>
      </c>
      <c r="L26" s="53" t="s">
        <v>83</v>
      </c>
      <c r="M26" s="53" t="s">
        <v>84</v>
      </c>
      <c r="N26" s="35">
        <v>2</v>
      </c>
      <c r="O26" s="35">
        <v>2</v>
      </c>
      <c r="P26" s="35">
        <v>2</v>
      </c>
      <c r="Q26" s="61" t="s">
        <v>85</v>
      </c>
      <c r="R26" s="61" t="s">
        <v>85</v>
      </c>
      <c r="S26" s="61">
        <v>3731.5466666666666</v>
      </c>
      <c r="T26" s="57">
        <f t="shared" si="0"/>
        <v>22389.279999999999</v>
      </c>
      <c r="U26" s="57">
        <f t="shared" si="1"/>
        <v>25075.993600000002</v>
      </c>
      <c r="V26" s="62"/>
      <c r="W26" s="114">
        <v>2018</v>
      </c>
      <c r="X26" s="64"/>
    </row>
    <row r="27" spans="1:24" ht="15" customHeight="1">
      <c r="A27" s="50" t="s">
        <v>120</v>
      </c>
      <c r="B27" s="51" t="s">
        <v>205</v>
      </c>
      <c r="C27" s="52" t="s">
        <v>121</v>
      </c>
      <c r="D27" s="53" t="s">
        <v>122</v>
      </c>
      <c r="E27" s="53" t="s">
        <v>123</v>
      </c>
      <c r="F27" s="53" t="s">
        <v>124</v>
      </c>
      <c r="G27" s="54" t="s">
        <v>78</v>
      </c>
      <c r="H27" s="54" t="s">
        <v>79</v>
      </c>
      <c r="I27" s="54" t="s">
        <v>375</v>
      </c>
      <c r="J27" s="53" t="s">
        <v>81</v>
      </c>
      <c r="K27" s="54" t="s">
        <v>82</v>
      </c>
      <c r="L27" s="53" t="s">
        <v>83</v>
      </c>
      <c r="M27" s="53" t="s">
        <v>84</v>
      </c>
      <c r="N27" s="35">
        <v>16</v>
      </c>
      <c r="O27" s="35">
        <v>16</v>
      </c>
      <c r="P27" s="35">
        <v>16</v>
      </c>
      <c r="Q27" s="61" t="s">
        <v>85</v>
      </c>
      <c r="R27" s="61" t="s">
        <v>85</v>
      </c>
      <c r="S27" s="61">
        <v>1722.32</v>
      </c>
      <c r="T27" s="57">
        <f t="shared" si="0"/>
        <v>82671.360000000001</v>
      </c>
      <c r="U27" s="57">
        <f t="shared" si="1"/>
        <v>92591.923200000005</v>
      </c>
      <c r="V27" s="62"/>
      <c r="W27" s="115">
        <v>2018</v>
      </c>
      <c r="X27" s="64"/>
    </row>
    <row r="28" spans="1:24" ht="15" customHeight="1">
      <c r="A28" s="50" t="s">
        <v>125</v>
      </c>
      <c r="B28" s="51" t="s">
        <v>205</v>
      </c>
      <c r="C28" s="52" t="s">
        <v>121</v>
      </c>
      <c r="D28" s="53" t="s">
        <v>122</v>
      </c>
      <c r="E28" s="53" t="s">
        <v>123</v>
      </c>
      <c r="F28" s="53" t="s">
        <v>126</v>
      </c>
      <c r="G28" s="54" t="s">
        <v>78</v>
      </c>
      <c r="H28" s="54" t="s">
        <v>79</v>
      </c>
      <c r="I28" s="54" t="s">
        <v>375</v>
      </c>
      <c r="J28" s="53" t="s">
        <v>81</v>
      </c>
      <c r="K28" s="54" t="s">
        <v>82</v>
      </c>
      <c r="L28" s="53" t="s">
        <v>83</v>
      </c>
      <c r="M28" s="53" t="s">
        <v>84</v>
      </c>
      <c r="N28" s="35">
        <v>2</v>
      </c>
      <c r="O28" s="35">
        <v>2</v>
      </c>
      <c r="P28" s="35">
        <v>2</v>
      </c>
      <c r="Q28" s="61" t="s">
        <v>85</v>
      </c>
      <c r="R28" s="61" t="s">
        <v>85</v>
      </c>
      <c r="S28" s="61">
        <v>13203.87</v>
      </c>
      <c r="T28" s="57">
        <f t="shared" si="0"/>
        <v>79223.22</v>
      </c>
      <c r="U28" s="57">
        <f t="shared" si="1"/>
        <v>88730.006400000013</v>
      </c>
      <c r="V28" s="62"/>
      <c r="W28" s="114">
        <v>2018</v>
      </c>
      <c r="X28" s="64"/>
    </row>
    <row r="29" spans="1:24" ht="15" customHeight="1">
      <c r="A29" s="50" t="s">
        <v>127</v>
      </c>
      <c r="B29" s="51" t="s">
        <v>205</v>
      </c>
      <c r="C29" s="52" t="s">
        <v>121</v>
      </c>
      <c r="D29" s="53" t="s">
        <v>122</v>
      </c>
      <c r="E29" s="53" t="s">
        <v>123</v>
      </c>
      <c r="F29" s="53" t="s">
        <v>128</v>
      </c>
      <c r="G29" s="54" t="s">
        <v>78</v>
      </c>
      <c r="H29" s="54" t="s">
        <v>79</v>
      </c>
      <c r="I29" s="54" t="s">
        <v>375</v>
      </c>
      <c r="J29" s="53" t="s">
        <v>81</v>
      </c>
      <c r="K29" s="54" t="s">
        <v>82</v>
      </c>
      <c r="L29" s="53" t="s">
        <v>83</v>
      </c>
      <c r="M29" s="53" t="s">
        <v>84</v>
      </c>
      <c r="N29" s="35">
        <v>16</v>
      </c>
      <c r="O29" s="35">
        <v>16</v>
      </c>
      <c r="P29" s="35">
        <v>16</v>
      </c>
      <c r="Q29" s="61" t="s">
        <v>85</v>
      </c>
      <c r="R29" s="61" t="s">
        <v>85</v>
      </c>
      <c r="S29" s="61">
        <v>2105.063333333333</v>
      </c>
      <c r="T29" s="57">
        <f t="shared" si="0"/>
        <v>101043.03999999998</v>
      </c>
      <c r="U29" s="57">
        <f t="shared" si="1"/>
        <v>113168.20479999999</v>
      </c>
      <c r="V29" s="62"/>
      <c r="W29" s="115">
        <v>2018</v>
      </c>
      <c r="X29" s="64"/>
    </row>
    <row r="30" spans="1:24" ht="15" customHeight="1">
      <c r="A30" s="50" t="s">
        <v>129</v>
      </c>
      <c r="B30" s="51" t="s">
        <v>205</v>
      </c>
      <c r="C30" s="52" t="s">
        <v>121</v>
      </c>
      <c r="D30" s="53" t="s">
        <v>122</v>
      </c>
      <c r="E30" s="53" t="s">
        <v>123</v>
      </c>
      <c r="F30" s="53" t="s">
        <v>130</v>
      </c>
      <c r="G30" s="54" t="s">
        <v>78</v>
      </c>
      <c r="H30" s="54" t="s">
        <v>79</v>
      </c>
      <c r="I30" s="54" t="s">
        <v>375</v>
      </c>
      <c r="J30" s="53" t="s">
        <v>81</v>
      </c>
      <c r="K30" s="54" t="s">
        <v>82</v>
      </c>
      <c r="L30" s="53" t="s">
        <v>83</v>
      </c>
      <c r="M30" s="53" t="s">
        <v>84</v>
      </c>
      <c r="N30" s="35">
        <v>36</v>
      </c>
      <c r="O30" s="35">
        <v>36</v>
      </c>
      <c r="P30" s="35">
        <v>36</v>
      </c>
      <c r="Q30" s="61" t="s">
        <v>85</v>
      </c>
      <c r="R30" s="61" t="s">
        <v>85</v>
      </c>
      <c r="S30" s="61">
        <v>956.84666666666669</v>
      </c>
      <c r="T30" s="57">
        <f t="shared" si="0"/>
        <v>103339.44</v>
      </c>
      <c r="U30" s="57">
        <f t="shared" si="1"/>
        <v>115740.17280000001</v>
      </c>
      <c r="V30" s="62"/>
      <c r="W30" s="114">
        <v>2018</v>
      </c>
      <c r="X30" s="64"/>
    </row>
    <row r="31" spans="1:24" ht="15" customHeight="1">
      <c r="A31" s="50" t="s">
        <v>131</v>
      </c>
      <c r="B31" s="51" t="s">
        <v>205</v>
      </c>
      <c r="C31" s="52" t="s">
        <v>132</v>
      </c>
      <c r="D31" s="53" t="s">
        <v>133</v>
      </c>
      <c r="E31" s="53" t="s">
        <v>123</v>
      </c>
      <c r="F31" s="53" t="s">
        <v>134</v>
      </c>
      <c r="G31" s="54" t="s">
        <v>78</v>
      </c>
      <c r="H31" s="54" t="s">
        <v>79</v>
      </c>
      <c r="I31" s="54" t="s">
        <v>375</v>
      </c>
      <c r="J31" s="53" t="s">
        <v>81</v>
      </c>
      <c r="K31" s="54" t="s">
        <v>82</v>
      </c>
      <c r="L31" s="53" t="s">
        <v>83</v>
      </c>
      <c r="M31" s="53" t="s">
        <v>84</v>
      </c>
      <c r="N31" s="35">
        <v>36</v>
      </c>
      <c r="O31" s="35">
        <v>36</v>
      </c>
      <c r="P31" s="35">
        <v>36</v>
      </c>
      <c r="Q31" s="61" t="s">
        <v>85</v>
      </c>
      <c r="R31" s="61" t="s">
        <v>85</v>
      </c>
      <c r="S31" s="61">
        <v>765.48</v>
      </c>
      <c r="T31" s="57">
        <f t="shared" si="0"/>
        <v>82671.839999999997</v>
      </c>
      <c r="U31" s="57">
        <f t="shared" si="1"/>
        <v>92592.460800000001</v>
      </c>
      <c r="V31" s="62"/>
      <c r="W31" s="115">
        <v>2018</v>
      </c>
      <c r="X31" s="64"/>
    </row>
    <row r="32" spans="1:24" ht="15" customHeight="1">
      <c r="A32" s="50" t="s">
        <v>135</v>
      </c>
      <c r="B32" s="51" t="s">
        <v>205</v>
      </c>
      <c r="C32" s="52" t="s">
        <v>132</v>
      </c>
      <c r="D32" s="53" t="s">
        <v>133</v>
      </c>
      <c r="E32" s="53" t="s">
        <v>123</v>
      </c>
      <c r="F32" s="53" t="s">
        <v>136</v>
      </c>
      <c r="G32" s="54" t="s">
        <v>78</v>
      </c>
      <c r="H32" s="54" t="s">
        <v>79</v>
      </c>
      <c r="I32" s="54" t="s">
        <v>375</v>
      </c>
      <c r="J32" s="53" t="s">
        <v>81</v>
      </c>
      <c r="K32" s="54" t="s">
        <v>82</v>
      </c>
      <c r="L32" s="53" t="s">
        <v>83</v>
      </c>
      <c r="M32" s="53" t="s">
        <v>84</v>
      </c>
      <c r="N32" s="35">
        <v>36</v>
      </c>
      <c r="O32" s="35">
        <v>36</v>
      </c>
      <c r="P32" s="35">
        <v>36</v>
      </c>
      <c r="Q32" s="61" t="s">
        <v>85</v>
      </c>
      <c r="R32" s="61" t="s">
        <v>85</v>
      </c>
      <c r="S32" s="61">
        <v>669.64333333333332</v>
      </c>
      <c r="T32" s="57">
        <f t="shared" si="0"/>
        <v>72321.48</v>
      </c>
      <c r="U32" s="57">
        <f t="shared" si="1"/>
        <v>81000.0576</v>
      </c>
      <c r="V32" s="62"/>
      <c r="W32" s="114">
        <v>2018</v>
      </c>
      <c r="X32" s="64"/>
    </row>
    <row r="33" spans="1:24" ht="15" customHeight="1">
      <c r="A33" s="50" t="s">
        <v>137</v>
      </c>
      <c r="B33" s="51" t="s">
        <v>205</v>
      </c>
      <c r="C33" s="52" t="s">
        <v>138</v>
      </c>
      <c r="D33" s="53" t="s">
        <v>139</v>
      </c>
      <c r="E33" s="53" t="s">
        <v>140</v>
      </c>
      <c r="F33" s="53" t="s">
        <v>141</v>
      </c>
      <c r="G33" s="54" t="s">
        <v>78</v>
      </c>
      <c r="H33" s="54" t="s">
        <v>79</v>
      </c>
      <c r="I33" s="54" t="s">
        <v>375</v>
      </c>
      <c r="J33" s="53" t="s">
        <v>81</v>
      </c>
      <c r="K33" s="54" t="s">
        <v>82</v>
      </c>
      <c r="L33" s="53" t="s">
        <v>83</v>
      </c>
      <c r="M33" s="53" t="s">
        <v>84</v>
      </c>
      <c r="N33" s="35">
        <v>24</v>
      </c>
      <c r="O33" s="35">
        <v>24</v>
      </c>
      <c r="P33" s="35">
        <v>24</v>
      </c>
      <c r="Q33" s="61" t="s">
        <v>85</v>
      </c>
      <c r="R33" s="61" t="s">
        <v>85</v>
      </c>
      <c r="S33" s="61">
        <v>765.81333333333328</v>
      </c>
      <c r="T33" s="57">
        <f t="shared" si="0"/>
        <v>55138.559999999998</v>
      </c>
      <c r="U33" s="57">
        <f t="shared" si="1"/>
        <v>61755.1872</v>
      </c>
      <c r="V33" s="62"/>
      <c r="W33" s="115">
        <v>2018</v>
      </c>
      <c r="X33" s="64"/>
    </row>
    <row r="34" spans="1:24" ht="15" customHeight="1">
      <c r="A34" s="50" t="s">
        <v>142</v>
      </c>
      <c r="B34" s="51" t="s">
        <v>205</v>
      </c>
      <c r="C34" s="52" t="s">
        <v>138</v>
      </c>
      <c r="D34" s="53" t="s">
        <v>139</v>
      </c>
      <c r="E34" s="53" t="s">
        <v>140</v>
      </c>
      <c r="F34" s="53" t="s">
        <v>143</v>
      </c>
      <c r="G34" s="54" t="s">
        <v>78</v>
      </c>
      <c r="H34" s="54" t="s">
        <v>79</v>
      </c>
      <c r="I34" s="54" t="s">
        <v>375</v>
      </c>
      <c r="J34" s="53" t="s">
        <v>81</v>
      </c>
      <c r="K34" s="54" t="s">
        <v>82</v>
      </c>
      <c r="L34" s="53" t="s">
        <v>83</v>
      </c>
      <c r="M34" s="53" t="s">
        <v>84</v>
      </c>
      <c r="N34" s="35">
        <v>96</v>
      </c>
      <c r="O34" s="35">
        <v>96</v>
      </c>
      <c r="P34" s="35">
        <v>96</v>
      </c>
      <c r="Q34" s="61" t="s">
        <v>85</v>
      </c>
      <c r="R34" s="61" t="s">
        <v>85</v>
      </c>
      <c r="S34" s="61">
        <v>765.48</v>
      </c>
      <c r="T34" s="57">
        <f t="shared" si="0"/>
        <v>220458.23999999999</v>
      </c>
      <c r="U34" s="57">
        <f t="shared" si="1"/>
        <v>246913.22880000001</v>
      </c>
      <c r="V34" s="62"/>
      <c r="W34" s="114">
        <v>2018</v>
      </c>
      <c r="X34" s="64"/>
    </row>
    <row r="35" spans="1:24" ht="15" customHeight="1">
      <c r="A35" s="50" t="s">
        <v>144</v>
      </c>
      <c r="B35" s="51" t="s">
        <v>205</v>
      </c>
      <c r="C35" s="52" t="s">
        <v>138</v>
      </c>
      <c r="D35" s="53" t="s">
        <v>139</v>
      </c>
      <c r="E35" s="53" t="s">
        <v>140</v>
      </c>
      <c r="F35" s="53" t="s">
        <v>145</v>
      </c>
      <c r="G35" s="54" t="s">
        <v>78</v>
      </c>
      <c r="H35" s="54" t="s">
        <v>79</v>
      </c>
      <c r="I35" s="54" t="s">
        <v>375</v>
      </c>
      <c r="J35" s="53" t="s">
        <v>81</v>
      </c>
      <c r="K35" s="54" t="s">
        <v>82</v>
      </c>
      <c r="L35" s="53" t="s">
        <v>83</v>
      </c>
      <c r="M35" s="53" t="s">
        <v>84</v>
      </c>
      <c r="N35" s="35">
        <v>24</v>
      </c>
      <c r="O35" s="35">
        <v>24</v>
      </c>
      <c r="P35" s="35">
        <v>24</v>
      </c>
      <c r="Q35" s="61" t="s">
        <v>85</v>
      </c>
      <c r="R35" s="61" t="s">
        <v>85</v>
      </c>
      <c r="S35" s="61">
        <v>861.01</v>
      </c>
      <c r="T35" s="57">
        <f t="shared" si="0"/>
        <v>61992.72</v>
      </c>
      <c r="U35" s="57">
        <f t="shared" si="1"/>
        <v>69431.846400000009</v>
      </c>
      <c r="V35" s="62"/>
      <c r="W35" s="115">
        <v>2018</v>
      </c>
      <c r="X35" s="64"/>
    </row>
    <row r="36" spans="1:24" ht="15" customHeight="1">
      <c r="A36" s="50" t="s">
        <v>146</v>
      </c>
      <c r="B36" s="51" t="s">
        <v>205</v>
      </c>
      <c r="C36" s="52" t="s">
        <v>138</v>
      </c>
      <c r="D36" s="53" t="s">
        <v>139</v>
      </c>
      <c r="E36" s="53" t="s">
        <v>140</v>
      </c>
      <c r="F36" s="53" t="s">
        <v>147</v>
      </c>
      <c r="G36" s="54" t="s">
        <v>78</v>
      </c>
      <c r="H36" s="54" t="s">
        <v>79</v>
      </c>
      <c r="I36" s="54" t="s">
        <v>375</v>
      </c>
      <c r="J36" s="53" t="s">
        <v>81</v>
      </c>
      <c r="K36" s="54" t="s">
        <v>82</v>
      </c>
      <c r="L36" s="53" t="s">
        <v>83</v>
      </c>
      <c r="M36" s="53" t="s">
        <v>84</v>
      </c>
      <c r="N36" s="35">
        <v>120</v>
      </c>
      <c r="O36" s="35">
        <v>120</v>
      </c>
      <c r="P36" s="35">
        <v>120</v>
      </c>
      <c r="Q36" s="61" t="s">
        <v>85</v>
      </c>
      <c r="R36" s="61" t="s">
        <v>85</v>
      </c>
      <c r="S36" s="61">
        <v>765.48</v>
      </c>
      <c r="T36" s="57">
        <f t="shared" si="0"/>
        <v>275572.8</v>
      </c>
      <c r="U36" s="57">
        <f t="shared" si="1"/>
        <v>308641.53600000002</v>
      </c>
      <c r="V36" s="62"/>
      <c r="W36" s="114">
        <v>2018</v>
      </c>
      <c r="X36" s="64"/>
    </row>
    <row r="37" spans="1:24" ht="15" customHeight="1">
      <c r="A37" s="50" t="s">
        <v>148</v>
      </c>
      <c r="B37" s="51" t="s">
        <v>205</v>
      </c>
      <c r="C37" s="52" t="s">
        <v>138</v>
      </c>
      <c r="D37" s="53" t="s">
        <v>139</v>
      </c>
      <c r="E37" s="53" t="s">
        <v>140</v>
      </c>
      <c r="F37" s="53" t="s">
        <v>149</v>
      </c>
      <c r="G37" s="54" t="s">
        <v>78</v>
      </c>
      <c r="H37" s="54" t="s">
        <v>79</v>
      </c>
      <c r="I37" s="54" t="s">
        <v>375</v>
      </c>
      <c r="J37" s="53" t="s">
        <v>81</v>
      </c>
      <c r="K37" s="54" t="s">
        <v>82</v>
      </c>
      <c r="L37" s="53" t="s">
        <v>83</v>
      </c>
      <c r="M37" s="53" t="s">
        <v>84</v>
      </c>
      <c r="N37" s="35">
        <v>130</v>
      </c>
      <c r="O37" s="35">
        <v>130</v>
      </c>
      <c r="P37" s="35">
        <v>130</v>
      </c>
      <c r="Q37" s="61" t="s">
        <v>85</v>
      </c>
      <c r="R37" s="61" t="s">
        <v>85</v>
      </c>
      <c r="S37" s="61">
        <v>909.22666666666669</v>
      </c>
      <c r="T37" s="57">
        <f t="shared" si="0"/>
        <v>354598.40000000002</v>
      </c>
      <c r="U37" s="57">
        <f t="shared" si="1"/>
        <v>397150.20800000004</v>
      </c>
      <c r="V37" s="62"/>
      <c r="W37" s="115">
        <v>2018</v>
      </c>
      <c r="X37" s="64"/>
    </row>
    <row r="38" spans="1:24" ht="15" customHeight="1">
      <c r="A38" s="50" t="s">
        <v>150</v>
      </c>
      <c r="B38" s="51" t="s">
        <v>205</v>
      </c>
      <c r="C38" s="52" t="s">
        <v>138</v>
      </c>
      <c r="D38" s="53" t="s">
        <v>139</v>
      </c>
      <c r="E38" s="53" t="s">
        <v>140</v>
      </c>
      <c r="F38" s="53" t="s">
        <v>151</v>
      </c>
      <c r="G38" s="54" t="s">
        <v>78</v>
      </c>
      <c r="H38" s="54" t="s">
        <v>79</v>
      </c>
      <c r="I38" s="54" t="s">
        <v>375</v>
      </c>
      <c r="J38" s="53" t="s">
        <v>81</v>
      </c>
      <c r="K38" s="54" t="s">
        <v>82</v>
      </c>
      <c r="L38" s="53" t="s">
        <v>83</v>
      </c>
      <c r="M38" s="53" t="s">
        <v>84</v>
      </c>
      <c r="N38" s="35">
        <v>24</v>
      </c>
      <c r="O38" s="35">
        <v>24</v>
      </c>
      <c r="P38" s="35">
        <v>24</v>
      </c>
      <c r="Q38" s="61" t="s">
        <v>85</v>
      </c>
      <c r="R38" s="61" t="s">
        <v>85</v>
      </c>
      <c r="S38" s="61">
        <v>2391.9633333333331</v>
      </c>
      <c r="T38" s="57">
        <f t="shared" si="0"/>
        <v>172221.36</v>
      </c>
      <c r="U38" s="57">
        <f t="shared" si="1"/>
        <v>192887.92319999999</v>
      </c>
      <c r="V38" s="62"/>
      <c r="W38" s="114">
        <v>2018</v>
      </c>
      <c r="X38" s="64"/>
    </row>
    <row r="39" spans="1:24" ht="15" customHeight="1">
      <c r="A39" s="50" t="s">
        <v>152</v>
      </c>
      <c r="B39" s="51" t="s">
        <v>205</v>
      </c>
      <c r="C39" s="52" t="s">
        <v>153</v>
      </c>
      <c r="D39" s="53" t="s">
        <v>154</v>
      </c>
      <c r="E39" s="53" t="s">
        <v>155</v>
      </c>
      <c r="F39" s="53" t="s">
        <v>156</v>
      </c>
      <c r="G39" s="54" t="s">
        <v>78</v>
      </c>
      <c r="H39" s="54" t="s">
        <v>79</v>
      </c>
      <c r="I39" s="54" t="s">
        <v>375</v>
      </c>
      <c r="J39" s="53" t="s">
        <v>81</v>
      </c>
      <c r="K39" s="54" t="s">
        <v>82</v>
      </c>
      <c r="L39" s="53" t="s">
        <v>83</v>
      </c>
      <c r="M39" s="53" t="s">
        <v>84</v>
      </c>
      <c r="N39" s="35">
        <v>7</v>
      </c>
      <c r="O39" s="35">
        <v>7</v>
      </c>
      <c r="P39" s="35">
        <v>7</v>
      </c>
      <c r="Q39" s="61" t="s">
        <v>85</v>
      </c>
      <c r="R39" s="61" t="s">
        <v>85</v>
      </c>
      <c r="S39" s="61">
        <v>17701.193333333333</v>
      </c>
      <c r="T39" s="57">
        <f t="shared" si="0"/>
        <v>371725.06</v>
      </c>
      <c r="U39" s="57">
        <f t="shared" si="1"/>
        <v>416332.06720000005</v>
      </c>
      <c r="V39" s="62"/>
      <c r="W39" s="115">
        <v>2018</v>
      </c>
      <c r="X39" s="64"/>
    </row>
    <row r="40" spans="1:24" ht="15" customHeight="1">
      <c r="A40" s="50" t="s">
        <v>157</v>
      </c>
      <c r="B40" s="51" t="s">
        <v>205</v>
      </c>
      <c r="C40" s="52" t="s">
        <v>153</v>
      </c>
      <c r="D40" s="53" t="s">
        <v>154</v>
      </c>
      <c r="E40" s="53" t="s">
        <v>155</v>
      </c>
      <c r="F40" s="53" t="s">
        <v>158</v>
      </c>
      <c r="G40" s="54" t="s">
        <v>78</v>
      </c>
      <c r="H40" s="54" t="s">
        <v>79</v>
      </c>
      <c r="I40" s="54" t="s">
        <v>375</v>
      </c>
      <c r="J40" s="53" t="s">
        <v>81</v>
      </c>
      <c r="K40" s="54" t="s">
        <v>82</v>
      </c>
      <c r="L40" s="53" t="s">
        <v>83</v>
      </c>
      <c r="M40" s="53" t="s">
        <v>84</v>
      </c>
      <c r="N40" s="35">
        <v>7</v>
      </c>
      <c r="O40" s="35">
        <v>7</v>
      </c>
      <c r="P40" s="35">
        <v>7</v>
      </c>
      <c r="Q40" s="61" t="s">
        <v>85</v>
      </c>
      <c r="R40" s="61" t="s">
        <v>85</v>
      </c>
      <c r="S40" s="61">
        <v>17701.193333333333</v>
      </c>
      <c r="T40" s="57">
        <f t="shared" si="0"/>
        <v>371725.06</v>
      </c>
      <c r="U40" s="57">
        <f t="shared" si="1"/>
        <v>416332.06720000005</v>
      </c>
      <c r="V40" s="62"/>
      <c r="W40" s="114">
        <v>2018</v>
      </c>
      <c r="X40" s="64"/>
    </row>
    <row r="41" spans="1:24" ht="15" customHeight="1">
      <c r="A41" s="50" t="s">
        <v>159</v>
      </c>
      <c r="B41" s="51" t="s">
        <v>205</v>
      </c>
      <c r="C41" s="52" t="s">
        <v>153</v>
      </c>
      <c r="D41" s="53" t="s">
        <v>154</v>
      </c>
      <c r="E41" s="53" t="s">
        <v>155</v>
      </c>
      <c r="F41" s="53" t="s">
        <v>160</v>
      </c>
      <c r="G41" s="54" t="s">
        <v>78</v>
      </c>
      <c r="H41" s="54" t="s">
        <v>79</v>
      </c>
      <c r="I41" s="54" t="s">
        <v>375</v>
      </c>
      <c r="J41" s="53" t="s">
        <v>81</v>
      </c>
      <c r="K41" s="54" t="s">
        <v>82</v>
      </c>
      <c r="L41" s="53" t="s">
        <v>83</v>
      </c>
      <c r="M41" s="53" t="s">
        <v>84</v>
      </c>
      <c r="N41" s="35">
        <v>7</v>
      </c>
      <c r="O41" s="35">
        <v>7</v>
      </c>
      <c r="P41" s="35">
        <v>7</v>
      </c>
      <c r="Q41" s="61" t="s">
        <v>85</v>
      </c>
      <c r="R41" s="61" t="s">
        <v>85</v>
      </c>
      <c r="S41" s="61">
        <v>17701.193333333333</v>
      </c>
      <c r="T41" s="57">
        <f t="shared" si="0"/>
        <v>371725.06</v>
      </c>
      <c r="U41" s="57">
        <f t="shared" si="1"/>
        <v>416332.06720000005</v>
      </c>
      <c r="V41" s="62"/>
      <c r="W41" s="115">
        <v>2018</v>
      </c>
      <c r="X41" s="64"/>
    </row>
    <row r="42" spans="1:24" ht="15" customHeight="1">
      <c r="A42" s="50" t="s">
        <v>161</v>
      </c>
      <c r="B42" s="51" t="s">
        <v>205</v>
      </c>
      <c r="C42" s="52" t="s">
        <v>153</v>
      </c>
      <c r="D42" s="53" t="s">
        <v>154</v>
      </c>
      <c r="E42" s="53" t="s">
        <v>155</v>
      </c>
      <c r="F42" s="53" t="s">
        <v>162</v>
      </c>
      <c r="G42" s="54" t="s">
        <v>78</v>
      </c>
      <c r="H42" s="54" t="s">
        <v>79</v>
      </c>
      <c r="I42" s="54" t="s">
        <v>375</v>
      </c>
      <c r="J42" s="53" t="s">
        <v>81</v>
      </c>
      <c r="K42" s="54" t="s">
        <v>82</v>
      </c>
      <c r="L42" s="53" t="s">
        <v>83</v>
      </c>
      <c r="M42" s="53" t="s">
        <v>84</v>
      </c>
      <c r="N42" s="35">
        <v>9</v>
      </c>
      <c r="O42" s="35">
        <v>9</v>
      </c>
      <c r="P42" s="35">
        <v>9</v>
      </c>
      <c r="Q42" s="61" t="s">
        <v>85</v>
      </c>
      <c r="R42" s="61" t="s">
        <v>85</v>
      </c>
      <c r="S42" s="61">
        <v>17701.193333333333</v>
      </c>
      <c r="T42" s="57">
        <f t="shared" si="0"/>
        <v>477932.22</v>
      </c>
      <c r="U42" s="57">
        <f t="shared" si="1"/>
        <v>535284.08640000003</v>
      </c>
      <c r="V42" s="62"/>
      <c r="W42" s="114">
        <v>2018</v>
      </c>
      <c r="X42" s="64"/>
    </row>
    <row r="43" spans="1:24" ht="15" customHeight="1">
      <c r="A43" s="50" t="s">
        <v>163</v>
      </c>
      <c r="B43" s="51" t="s">
        <v>205</v>
      </c>
      <c r="C43" s="52" t="s">
        <v>164</v>
      </c>
      <c r="D43" s="53" t="s">
        <v>165</v>
      </c>
      <c r="E43" s="53" t="s">
        <v>166</v>
      </c>
      <c r="F43" s="53" t="s">
        <v>167</v>
      </c>
      <c r="G43" s="54" t="s">
        <v>78</v>
      </c>
      <c r="H43" s="54" t="s">
        <v>79</v>
      </c>
      <c r="I43" s="54" t="s">
        <v>375</v>
      </c>
      <c r="J43" s="53" t="s">
        <v>81</v>
      </c>
      <c r="K43" s="54" t="s">
        <v>82</v>
      </c>
      <c r="L43" s="53" t="s">
        <v>83</v>
      </c>
      <c r="M43" s="53" t="s">
        <v>84</v>
      </c>
      <c r="N43" s="35">
        <v>4</v>
      </c>
      <c r="O43" s="35">
        <v>4</v>
      </c>
      <c r="P43" s="35">
        <v>4</v>
      </c>
      <c r="Q43" s="61" t="s">
        <v>85</v>
      </c>
      <c r="R43" s="61" t="s">
        <v>85</v>
      </c>
      <c r="S43" s="159">
        <v>37602.68</v>
      </c>
      <c r="T43" s="57">
        <f t="shared" si="0"/>
        <v>451232.16000000003</v>
      </c>
      <c r="U43" s="57">
        <f t="shared" si="1"/>
        <v>505380.0192000001</v>
      </c>
      <c r="V43" s="62"/>
      <c r="W43" s="115">
        <v>2018</v>
      </c>
      <c r="X43" s="64"/>
    </row>
    <row r="44" spans="1:24" ht="15" customHeight="1">
      <c r="A44" s="50" t="s">
        <v>168</v>
      </c>
      <c r="B44" s="51" t="s">
        <v>205</v>
      </c>
      <c r="C44" s="52" t="s">
        <v>164</v>
      </c>
      <c r="D44" s="53" t="s">
        <v>165</v>
      </c>
      <c r="E44" s="53" t="s">
        <v>166</v>
      </c>
      <c r="F44" s="53" t="s">
        <v>169</v>
      </c>
      <c r="G44" s="54" t="s">
        <v>78</v>
      </c>
      <c r="H44" s="54" t="s">
        <v>79</v>
      </c>
      <c r="I44" s="54" t="s">
        <v>375</v>
      </c>
      <c r="J44" s="53" t="s">
        <v>81</v>
      </c>
      <c r="K44" s="54" t="s">
        <v>82</v>
      </c>
      <c r="L44" s="53" t="s">
        <v>83</v>
      </c>
      <c r="M44" s="53" t="s">
        <v>84</v>
      </c>
      <c r="N44" s="35">
        <v>4</v>
      </c>
      <c r="O44" s="35">
        <v>4</v>
      </c>
      <c r="P44" s="35">
        <v>4</v>
      </c>
      <c r="Q44" s="61" t="s">
        <v>85</v>
      </c>
      <c r="R44" s="61" t="s">
        <v>85</v>
      </c>
      <c r="S44" s="61">
        <v>37602.68</v>
      </c>
      <c r="T44" s="57">
        <f t="shared" si="0"/>
        <v>451232.16000000003</v>
      </c>
      <c r="U44" s="57">
        <f t="shared" si="1"/>
        <v>505380.0192000001</v>
      </c>
      <c r="V44" s="62"/>
      <c r="W44" s="114">
        <v>2018</v>
      </c>
      <c r="X44" s="64"/>
    </row>
    <row r="45" spans="1:24" ht="15" customHeight="1">
      <c r="A45" s="50" t="s">
        <v>170</v>
      </c>
      <c r="B45" s="51" t="s">
        <v>205</v>
      </c>
      <c r="C45" s="52" t="s">
        <v>164</v>
      </c>
      <c r="D45" s="53" t="s">
        <v>165</v>
      </c>
      <c r="E45" s="53" t="s">
        <v>166</v>
      </c>
      <c r="F45" s="53" t="s">
        <v>171</v>
      </c>
      <c r="G45" s="54" t="s">
        <v>78</v>
      </c>
      <c r="H45" s="54" t="s">
        <v>79</v>
      </c>
      <c r="I45" s="54" t="s">
        <v>375</v>
      </c>
      <c r="J45" s="53" t="s">
        <v>81</v>
      </c>
      <c r="K45" s="54" t="s">
        <v>82</v>
      </c>
      <c r="L45" s="53" t="s">
        <v>83</v>
      </c>
      <c r="M45" s="53" t="s">
        <v>84</v>
      </c>
      <c r="N45" s="35">
        <v>4</v>
      </c>
      <c r="O45" s="35">
        <v>4</v>
      </c>
      <c r="P45" s="35">
        <v>4</v>
      </c>
      <c r="Q45" s="61" t="s">
        <v>85</v>
      </c>
      <c r="R45" s="61" t="s">
        <v>85</v>
      </c>
      <c r="S45" s="61">
        <v>37602.68</v>
      </c>
      <c r="T45" s="57">
        <f t="shared" si="0"/>
        <v>451232.16000000003</v>
      </c>
      <c r="U45" s="57">
        <f t="shared" si="1"/>
        <v>505380.0192000001</v>
      </c>
      <c r="V45" s="62"/>
      <c r="W45" s="115">
        <v>2018</v>
      </c>
      <c r="X45" s="64"/>
    </row>
    <row r="46" spans="1:24" ht="15" customHeight="1">
      <c r="A46" s="50" t="s">
        <v>172</v>
      </c>
      <c r="B46" s="51" t="s">
        <v>205</v>
      </c>
      <c r="C46" s="52" t="s">
        <v>164</v>
      </c>
      <c r="D46" s="53" t="s">
        <v>165</v>
      </c>
      <c r="E46" s="53" t="s">
        <v>166</v>
      </c>
      <c r="F46" s="53" t="s">
        <v>173</v>
      </c>
      <c r="G46" s="54" t="s">
        <v>78</v>
      </c>
      <c r="H46" s="54" t="s">
        <v>79</v>
      </c>
      <c r="I46" s="54" t="s">
        <v>375</v>
      </c>
      <c r="J46" s="53" t="s">
        <v>81</v>
      </c>
      <c r="K46" s="54" t="s">
        <v>82</v>
      </c>
      <c r="L46" s="53" t="s">
        <v>83</v>
      </c>
      <c r="M46" s="53" t="s">
        <v>84</v>
      </c>
      <c r="N46" s="35">
        <v>4</v>
      </c>
      <c r="O46" s="35">
        <v>4</v>
      </c>
      <c r="P46" s="35">
        <v>4</v>
      </c>
      <c r="Q46" s="61" t="s">
        <v>85</v>
      </c>
      <c r="R46" s="61" t="s">
        <v>85</v>
      </c>
      <c r="S46" s="61">
        <v>42004.166666666664</v>
      </c>
      <c r="T46" s="57">
        <f t="shared" si="0"/>
        <v>504050</v>
      </c>
      <c r="U46" s="57">
        <f t="shared" si="1"/>
        <v>564536</v>
      </c>
      <c r="V46" s="62"/>
      <c r="W46" s="114">
        <v>2018</v>
      </c>
      <c r="X46" s="64"/>
    </row>
    <row r="47" spans="1:24" ht="15" customHeight="1">
      <c r="A47" s="50" t="s">
        <v>174</v>
      </c>
      <c r="B47" s="51" t="s">
        <v>205</v>
      </c>
      <c r="C47" s="52" t="s">
        <v>164</v>
      </c>
      <c r="D47" s="53" t="s">
        <v>165</v>
      </c>
      <c r="E47" s="53" t="s">
        <v>166</v>
      </c>
      <c r="F47" s="53" t="s">
        <v>175</v>
      </c>
      <c r="G47" s="54" t="s">
        <v>78</v>
      </c>
      <c r="H47" s="54" t="s">
        <v>79</v>
      </c>
      <c r="I47" s="54" t="s">
        <v>375</v>
      </c>
      <c r="J47" s="53" t="s">
        <v>81</v>
      </c>
      <c r="K47" s="54" t="s">
        <v>82</v>
      </c>
      <c r="L47" s="53" t="s">
        <v>83</v>
      </c>
      <c r="M47" s="53" t="s">
        <v>84</v>
      </c>
      <c r="N47" s="35">
        <v>4</v>
      </c>
      <c r="O47" s="35">
        <v>4</v>
      </c>
      <c r="P47" s="35">
        <v>4</v>
      </c>
      <c r="Q47" s="61" t="s">
        <v>85</v>
      </c>
      <c r="R47" s="61" t="s">
        <v>85</v>
      </c>
      <c r="S47" s="61">
        <v>15147.916666666666</v>
      </c>
      <c r="T47" s="57">
        <f t="shared" si="0"/>
        <v>181775</v>
      </c>
      <c r="U47" s="57">
        <f t="shared" si="1"/>
        <v>203588.00000000003</v>
      </c>
      <c r="V47" s="62"/>
      <c r="W47" s="115">
        <v>2018</v>
      </c>
      <c r="X47" s="64"/>
    </row>
    <row r="48" spans="1:24" ht="15" customHeight="1">
      <c r="A48" s="50" t="s">
        <v>176</v>
      </c>
      <c r="B48" s="51" t="s">
        <v>205</v>
      </c>
      <c r="C48" s="52" t="s">
        <v>164</v>
      </c>
      <c r="D48" s="53" t="s">
        <v>165</v>
      </c>
      <c r="E48" s="53" t="s">
        <v>166</v>
      </c>
      <c r="F48" s="53" t="s">
        <v>177</v>
      </c>
      <c r="G48" s="54" t="s">
        <v>78</v>
      </c>
      <c r="H48" s="54" t="s">
        <v>79</v>
      </c>
      <c r="I48" s="54" t="s">
        <v>375</v>
      </c>
      <c r="J48" s="53" t="s">
        <v>81</v>
      </c>
      <c r="K48" s="54" t="s">
        <v>82</v>
      </c>
      <c r="L48" s="53" t="s">
        <v>83</v>
      </c>
      <c r="M48" s="53" t="s">
        <v>84</v>
      </c>
      <c r="N48" s="35">
        <v>4</v>
      </c>
      <c r="O48" s="35">
        <v>4</v>
      </c>
      <c r="P48" s="35">
        <v>4</v>
      </c>
      <c r="Q48" s="61" t="s">
        <v>85</v>
      </c>
      <c r="R48" s="61" t="s">
        <v>85</v>
      </c>
      <c r="S48" s="61">
        <v>11960.116666666667</v>
      </c>
      <c r="T48" s="57">
        <f t="shared" si="0"/>
        <v>143521.4</v>
      </c>
      <c r="U48" s="57">
        <f t="shared" si="1"/>
        <v>160743.96800000002</v>
      </c>
      <c r="V48" s="62"/>
      <c r="W48" s="114">
        <v>2018</v>
      </c>
      <c r="X48" s="64"/>
    </row>
    <row r="49" spans="1:24" ht="15" customHeight="1">
      <c r="A49" s="50" t="s">
        <v>178</v>
      </c>
      <c r="B49" s="51" t="s">
        <v>205</v>
      </c>
      <c r="C49" s="52" t="s">
        <v>164</v>
      </c>
      <c r="D49" s="53" t="s">
        <v>165</v>
      </c>
      <c r="E49" s="53" t="s">
        <v>166</v>
      </c>
      <c r="F49" s="53" t="s">
        <v>179</v>
      </c>
      <c r="G49" s="54" t="s">
        <v>78</v>
      </c>
      <c r="H49" s="54" t="s">
        <v>79</v>
      </c>
      <c r="I49" s="54" t="s">
        <v>375</v>
      </c>
      <c r="J49" s="53" t="s">
        <v>81</v>
      </c>
      <c r="K49" s="54" t="s">
        <v>82</v>
      </c>
      <c r="L49" s="53" t="s">
        <v>83</v>
      </c>
      <c r="M49" s="53" t="s">
        <v>84</v>
      </c>
      <c r="N49" s="35">
        <v>4</v>
      </c>
      <c r="O49" s="35">
        <v>4</v>
      </c>
      <c r="P49" s="35">
        <v>4</v>
      </c>
      <c r="Q49" s="61" t="s">
        <v>85</v>
      </c>
      <c r="R49" s="61" t="s">
        <v>85</v>
      </c>
      <c r="S49" s="61">
        <v>9472.3233333333337</v>
      </c>
      <c r="T49" s="57">
        <f t="shared" si="0"/>
        <v>113667.88</v>
      </c>
      <c r="U49" s="57">
        <f t="shared" si="1"/>
        <v>127308.02560000002</v>
      </c>
      <c r="V49" s="62"/>
      <c r="W49" s="115">
        <v>2018</v>
      </c>
      <c r="X49" s="64"/>
    </row>
    <row r="50" spans="1:24" ht="15" customHeight="1">
      <c r="A50" s="50" t="s">
        <v>180</v>
      </c>
      <c r="B50" s="51" t="s">
        <v>205</v>
      </c>
      <c r="C50" s="52" t="s">
        <v>164</v>
      </c>
      <c r="D50" s="53" t="s">
        <v>165</v>
      </c>
      <c r="E50" s="53" t="s">
        <v>166</v>
      </c>
      <c r="F50" s="53" t="s">
        <v>181</v>
      </c>
      <c r="G50" s="54" t="s">
        <v>78</v>
      </c>
      <c r="H50" s="54" t="s">
        <v>79</v>
      </c>
      <c r="I50" s="54" t="s">
        <v>375</v>
      </c>
      <c r="J50" s="53" t="s">
        <v>81</v>
      </c>
      <c r="K50" s="54" t="s">
        <v>82</v>
      </c>
      <c r="L50" s="53" t="s">
        <v>83</v>
      </c>
      <c r="M50" s="53" t="s">
        <v>84</v>
      </c>
      <c r="N50" s="35">
        <v>10</v>
      </c>
      <c r="O50" s="35">
        <v>10</v>
      </c>
      <c r="P50" s="35">
        <v>10</v>
      </c>
      <c r="Q50" s="61" t="s">
        <v>85</v>
      </c>
      <c r="R50" s="61" t="s">
        <v>85</v>
      </c>
      <c r="S50" s="61">
        <v>17701.193333333336</v>
      </c>
      <c r="T50" s="57">
        <f t="shared" si="0"/>
        <v>531035.80000000005</v>
      </c>
      <c r="U50" s="57">
        <f t="shared" si="1"/>
        <v>594760.09600000014</v>
      </c>
      <c r="V50" s="62"/>
      <c r="W50" s="114">
        <v>2018</v>
      </c>
      <c r="X50" s="64"/>
    </row>
    <row r="51" spans="1:24" ht="15" customHeight="1">
      <c r="A51" s="50" t="s">
        <v>182</v>
      </c>
      <c r="B51" s="51" t="s">
        <v>205</v>
      </c>
      <c r="C51" s="52" t="s">
        <v>164</v>
      </c>
      <c r="D51" s="53" t="s">
        <v>165</v>
      </c>
      <c r="E51" s="53" t="s">
        <v>166</v>
      </c>
      <c r="F51" s="53" t="s">
        <v>183</v>
      </c>
      <c r="G51" s="54" t="s">
        <v>78</v>
      </c>
      <c r="H51" s="54" t="s">
        <v>79</v>
      </c>
      <c r="I51" s="54" t="s">
        <v>375</v>
      </c>
      <c r="J51" s="53" t="s">
        <v>81</v>
      </c>
      <c r="K51" s="54" t="s">
        <v>82</v>
      </c>
      <c r="L51" s="53" t="s">
        <v>83</v>
      </c>
      <c r="M51" s="53" t="s">
        <v>84</v>
      </c>
      <c r="N51" s="35">
        <v>10</v>
      </c>
      <c r="O51" s="35">
        <v>10</v>
      </c>
      <c r="P51" s="35">
        <v>10</v>
      </c>
      <c r="Q51" s="61" t="s">
        <v>85</v>
      </c>
      <c r="R51" s="61" t="s">
        <v>85</v>
      </c>
      <c r="S51" s="61">
        <v>17701.193333333336</v>
      </c>
      <c r="T51" s="57">
        <f t="shared" si="0"/>
        <v>531035.80000000005</v>
      </c>
      <c r="U51" s="57">
        <f t="shared" si="1"/>
        <v>594760.09600000014</v>
      </c>
      <c r="V51" s="62" t="s">
        <v>16</v>
      </c>
      <c r="W51" s="115">
        <v>2018</v>
      </c>
      <c r="X51" s="64" t="s">
        <v>16</v>
      </c>
    </row>
    <row r="52" spans="1:24" ht="15" customHeight="1">
      <c r="A52" s="50" t="s">
        <v>184</v>
      </c>
      <c r="B52" s="51" t="s">
        <v>205</v>
      </c>
      <c r="C52" s="52" t="s">
        <v>164</v>
      </c>
      <c r="D52" s="53" t="s">
        <v>165</v>
      </c>
      <c r="E52" s="53" t="s">
        <v>166</v>
      </c>
      <c r="F52" s="53" t="s">
        <v>185</v>
      </c>
      <c r="G52" s="54" t="s">
        <v>78</v>
      </c>
      <c r="H52" s="54" t="s">
        <v>79</v>
      </c>
      <c r="I52" s="54" t="s">
        <v>375</v>
      </c>
      <c r="J52" s="53" t="s">
        <v>81</v>
      </c>
      <c r="K52" s="54" t="s">
        <v>82</v>
      </c>
      <c r="L52" s="53" t="s">
        <v>83</v>
      </c>
      <c r="M52" s="53" t="s">
        <v>84</v>
      </c>
      <c r="N52" s="35">
        <v>10</v>
      </c>
      <c r="O52" s="35">
        <v>10</v>
      </c>
      <c r="P52" s="35">
        <v>10</v>
      </c>
      <c r="Q52" s="61" t="s">
        <v>85</v>
      </c>
      <c r="R52" s="61" t="s">
        <v>85</v>
      </c>
      <c r="S52" s="61">
        <v>17701.193333333336</v>
      </c>
      <c r="T52" s="65">
        <f t="shared" si="0"/>
        <v>531035.80000000005</v>
      </c>
      <c r="U52" s="65">
        <f t="shared" si="1"/>
        <v>594760.09600000014</v>
      </c>
      <c r="V52" s="62" t="s">
        <v>16</v>
      </c>
      <c r="W52" s="114">
        <v>2018</v>
      </c>
      <c r="X52" s="64" t="s">
        <v>16</v>
      </c>
    </row>
    <row r="53" spans="1:24" ht="15" customHeight="1">
      <c r="A53" s="50" t="s">
        <v>186</v>
      </c>
      <c r="B53" s="51" t="s">
        <v>205</v>
      </c>
      <c r="C53" s="52" t="s">
        <v>187</v>
      </c>
      <c r="D53" s="53" t="s">
        <v>165</v>
      </c>
      <c r="E53" s="53" t="s">
        <v>188</v>
      </c>
      <c r="F53" s="53" t="s">
        <v>189</v>
      </c>
      <c r="G53" s="54" t="s">
        <v>78</v>
      </c>
      <c r="H53" s="54" t="s">
        <v>79</v>
      </c>
      <c r="I53" s="54" t="s">
        <v>375</v>
      </c>
      <c r="J53" s="53" t="s">
        <v>81</v>
      </c>
      <c r="K53" s="54" t="s">
        <v>82</v>
      </c>
      <c r="L53" s="53" t="s">
        <v>83</v>
      </c>
      <c r="M53" s="53" t="s">
        <v>84</v>
      </c>
      <c r="N53" s="35">
        <v>4</v>
      </c>
      <c r="O53" s="35">
        <v>4</v>
      </c>
      <c r="P53" s="35">
        <v>4</v>
      </c>
      <c r="Q53" s="61" t="s">
        <v>85</v>
      </c>
      <c r="R53" s="61" t="s">
        <v>85</v>
      </c>
      <c r="S53" s="61">
        <v>9472.3233333333337</v>
      </c>
      <c r="T53" s="65">
        <f t="shared" si="0"/>
        <v>113667.88</v>
      </c>
      <c r="U53" s="65">
        <f t="shared" si="1"/>
        <v>127308.02560000002</v>
      </c>
      <c r="V53" s="66"/>
      <c r="W53" s="115">
        <v>2018</v>
      </c>
      <c r="X53" s="64"/>
    </row>
    <row r="54" spans="1:24" ht="15" customHeight="1">
      <c r="A54" s="50" t="s">
        <v>190</v>
      </c>
      <c r="B54" s="51" t="s">
        <v>205</v>
      </c>
      <c r="C54" s="52" t="s">
        <v>187</v>
      </c>
      <c r="D54" s="53" t="s">
        <v>165</v>
      </c>
      <c r="E54" s="53" t="s">
        <v>188</v>
      </c>
      <c r="F54" s="53" t="s">
        <v>191</v>
      </c>
      <c r="G54" s="54" t="s">
        <v>78</v>
      </c>
      <c r="H54" s="54" t="s">
        <v>79</v>
      </c>
      <c r="I54" s="54" t="s">
        <v>375</v>
      </c>
      <c r="J54" s="53" t="s">
        <v>81</v>
      </c>
      <c r="K54" s="54" t="s">
        <v>82</v>
      </c>
      <c r="L54" s="53" t="s">
        <v>83</v>
      </c>
      <c r="M54" s="50" t="s">
        <v>84</v>
      </c>
      <c r="N54" s="37">
        <v>40</v>
      </c>
      <c r="O54" s="37">
        <v>40</v>
      </c>
      <c r="P54" s="37">
        <v>40</v>
      </c>
      <c r="Q54" s="67" t="s">
        <v>85</v>
      </c>
      <c r="R54" s="67" t="s">
        <v>85</v>
      </c>
      <c r="S54" s="68">
        <v>17701.193333333336</v>
      </c>
      <c r="T54" s="65">
        <f t="shared" si="0"/>
        <v>2124143.2000000002</v>
      </c>
      <c r="U54" s="65">
        <f t="shared" si="1"/>
        <v>2379040.3840000005</v>
      </c>
      <c r="V54" s="48"/>
      <c r="W54" s="114">
        <v>2018</v>
      </c>
      <c r="X54" s="69"/>
    </row>
    <row r="55" spans="1:24" ht="15" customHeight="1">
      <c r="A55" s="50" t="s">
        <v>192</v>
      </c>
      <c r="B55" s="51" t="s">
        <v>205</v>
      </c>
      <c r="C55" s="52" t="s">
        <v>193</v>
      </c>
      <c r="D55" s="53" t="s">
        <v>165</v>
      </c>
      <c r="E55" s="53" t="s">
        <v>194</v>
      </c>
      <c r="F55" s="53" t="s">
        <v>195</v>
      </c>
      <c r="G55" s="54" t="s">
        <v>78</v>
      </c>
      <c r="H55" s="54" t="s">
        <v>79</v>
      </c>
      <c r="I55" s="54" t="s">
        <v>375</v>
      </c>
      <c r="J55" s="53" t="s">
        <v>81</v>
      </c>
      <c r="K55" s="54" t="s">
        <v>82</v>
      </c>
      <c r="L55" s="53" t="s">
        <v>83</v>
      </c>
      <c r="M55" s="53" t="s">
        <v>84</v>
      </c>
      <c r="N55" s="35">
        <v>12</v>
      </c>
      <c r="O55" s="35">
        <v>12</v>
      </c>
      <c r="P55" s="35">
        <v>12</v>
      </c>
      <c r="Q55" s="61" t="s">
        <v>85</v>
      </c>
      <c r="R55" s="61" t="s">
        <v>85</v>
      </c>
      <c r="S55" s="61">
        <v>4688.3933333333334</v>
      </c>
      <c r="T55" s="65">
        <f t="shared" si="0"/>
        <v>168782.16</v>
      </c>
      <c r="U55" s="65">
        <f t="shared" si="1"/>
        <v>189036.01920000001</v>
      </c>
      <c r="V55" s="62" t="s">
        <v>16</v>
      </c>
      <c r="W55" s="115">
        <v>2018</v>
      </c>
      <c r="X55" s="64" t="s">
        <v>16</v>
      </c>
    </row>
    <row r="56" spans="1:24" ht="15" customHeight="1">
      <c r="A56" s="70" t="s">
        <v>196</v>
      </c>
      <c r="B56" s="51" t="s">
        <v>205</v>
      </c>
      <c r="C56" s="71" t="s">
        <v>193</v>
      </c>
      <c r="D56" s="72" t="s">
        <v>165</v>
      </c>
      <c r="E56" s="72" t="s">
        <v>194</v>
      </c>
      <c r="F56" s="72" t="s">
        <v>197</v>
      </c>
      <c r="G56" s="73" t="s">
        <v>78</v>
      </c>
      <c r="H56" s="73" t="s">
        <v>79</v>
      </c>
      <c r="I56" s="54" t="s">
        <v>375</v>
      </c>
      <c r="J56" s="72" t="s">
        <v>81</v>
      </c>
      <c r="K56" s="73" t="s">
        <v>82</v>
      </c>
      <c r="L56" s="72" t="s">
        <v>83</v>
      </c>
      <c r="M56" s="72" t="s">
        <v>84</v>
      </c>
      <c r="N56" s="36">
        <v>96</v>
      </c>
      <c r="O56" s="36">
        <v>96</v>
      </c>
      <c r="P56" s="36">
        <v>96</v>
      </c>
      <c r="Q56" s="74" t="s">
        <v>85</v>
      </c>
      <c r="R56" s="74" t="s">
        <v>85</v>
      </c>
      <c r="S56" s="74">
        <v>3731.5466666666666</v>
      </c>
      <c r="T56" s="65">
        <f t="shared" si="0"/>
        <v>1074685.4399999999</v>
      </c>
      <c r="U56" s="65">
        <f t="shared" si="1"/>
        <v>1203647.6928000001</v>
      </c>
      <c r="V56" s="75" t="s">
        <v>16</v>
      </c>
      <c r="W56" s="114">
        <v>2018</v>
      </c>
      <c r="X56" s="76" t="s">
        <v>16</v>
      </c>
    </row>
    <row r="57" spans="1:24" ht="15" customHeight="1">
      <c r="A57" s="77" t="s">
        <v>198</v>
      </c>
      <c r="B57" s="51" t="s">
        <v>205</v>
      </c>
      <c r="C57" s="78" t="s">
        <v>193</v>
      </c>
      <c r="D57" s="79" t="s">
        <v>165</v>
      </c>
      <c r="E57" s="79" t="s">
        <v>194</v>
      </c>
      <c r="F57" s="79" t="s">
        <v>199</v>
      </c>
      <c r="G57" s="80" t="s">
        <v>78</v>
      </c>
      <c r="H57" s="80" t="s">
        <v>79</v>
      </c>
      <c r="I57" s="54" t="s">
        <v>375</v>
      </c>
      <c r="J57" s="79" t="s">
        <v>81</v>
      </c>
      <c r="K57" s="80" t="s">
        <v>82</v>
      </c>
      <c r="L57" s="79" t="s">
        <v>83</v>
      </c>
      <c r="M57" s="79" t="s">
        <v>84</v>
      </c>
      <c r="N57" s="37">
        <v>24</v>
      </c>
      <c r="O57" s="37">
        <v>24</v>
      </c>
      <c r="P57" s="37">
        <v>24</v>
      </c>
      <c r="Q57" s="67" t="s">
        <v>85</v>
      </c>
      <c r="R57" s="61" t="s">
        <v>85</v>
      </c>
      <c r="S57" s="67">
        <v>4401.4866666666667</v>
      </c>
      <c r="T57" s="65">
        <f t="shared" si="0"/>
        <v>316907.03999999998</v>
      </c>
      <c r="U57" s="65">
        <f t="shared" si="1"/>
        <v>354935.8848</v>
      </c>
      <c r="V57" s="81" t="s">
        <v>16</v>
      </c>
      <c r="W57" s="115">
        <v>2018</v>
      </c>
      <c r="X57" s="51" t="s">
        <v>16</v>
      </c>
    </row>
    <row r="58" spans="1:24" ht="15" customHeight="1">
      <c r="A58" s="77" t="s">
        <v>200</v>
      </c>
      <c r="B58" s="51" t="s">
        <v>205</v>
      </c>
      <c r="C58" s="78" t="s">
        <v>201</v>
      </c>
      <c r="D58" s="79" t="s">
        <v>202</v>
      </c>
      <c r="E58" s="79" t="s">
        <v>203</v>
      </c>
      <c r="F58" s="79" t="s">
        <v>204</v>
      </c>
      <c r="G58" s="80" t="s">
        <v>78</v>
      </c>
      <c r="H58" s="80" t="s">
        <v>79</v>
      </c>
      <c r="I58" s="54" t="s">
        <v>375</v>
      </c>
      <c r="J58" s="79" t="s">
        <v>81</v>
      </c>
      <c r="K58" s="80" t="s">
        <v>82</v>
      </c>
      <c r="L58" s="79" t="s">
        <v>83</v>
      </c>
      <c r="M58" s="79" t="s">
        <v>84</v>
      </c>
      <c r="N58" s="37">
        <v>5</v>
      </c>
      <c r="O58" s="37">
        <v>5</v>
      </c>
      <c r="P58" s="37">
        <v>2</v>
      </c>
      <c r="Q58" s="67" t="s">
        <v>85</v>
      </c>
      <c r="R58" s="61" t="s">
        <v>85</v>
      </c>
      <c r="S58" s="82">
        <v>752.3850000000001</v>
      </c>
      <c r="T58" s="83">
        <f t="shared" si="0"/>
        <v>9028.6200000000008</v>
      </c>
      <c r="U58" s="83">
        <f t="shared" si="1"/>
        <v>10112.054400000003</v>
      </c>
      <c r="V58" s="84"/>
      <c r="W58" s="116">
        <v>2018</v>
      </c>
      <c r="X58" s="51"/>
    </row>
    <row r="59" spans="1:24" ht="15" customHeight="1">
      <c r="A59" s="85" t="s">
        <v>254</v>
      </c>
      <c r="B59" s="51" t="s">
        <v>205</v>
      </c>
      <c r="C59" s="86" t="s">
        <v>255</v>
      </c>
      <c r="D59" s="86" t="s">
        <v>256</v>
      </c>
      <c r="E59" s="86" t="s">
        <v>257</v>
      </c>
      <c r="F59" s="87" t="s">
        <v>383</v>
      </c>
      <c r="G59" s="38" t="s">
        <v>258</v>
      </c>
      <c r="H59" s="88">
        <v>0</v>
      </c>
      <c r="I59" s="88" t="s">
        <v>376</v>
      </c>
      <c r="J59" s="79" t="s">
        <v>81</v>
      </c>
      <c r="K59" s="84" t="s">
        <v>378</v>
      </c>
      <c r="L59" s="88" t="s">
        <v>357</v>
      </c>
      <c r="M59" s="79" t="s">
        <v>84</v>
      </c>
      <c r="N59" s="89">
        <v>1</v>
      </c>
      <c r="O59" s="37" t="s">
        <v>356</v>
      </c>
      <c r="P59" s="37" t="s">
        <v>356</v>
      </c>
      <c r="Q59" s="37" t="s">
        <v>356</v>
      </c>
      <c r="R59" s="37" t="s">
        <v>356</v>
      </c>
      <c r="S59" s="90">
        <v>66440714.289999999</v>
      </c>
      <c r="T59" s="91">
        <f>N59*S59</f>
        <v>66440714.289999999</v>
      </c>
      <c r="U59" s="65">
        <f t="shared" si="1"/>
        <v>74413600.004800007</v>
      </c>
      <c r="V59" s="84"/>
      <c r="W59" s="115">
        <v>2018</v>
      </c>
      <c r="X59" s="51"/>
    </row>
    <row r="60" spans="1:24" ht="15" customHeight="1">
      <c r="A60" s="85" t="s">
        <v>259</v>
      </c>
      <c r="B60" s="51" t="s">
        <v>205</v>
      </c>
      <c r="C60" s="86" t="s">
        <v>255</v>
      </c>
      <c r="D60" s="86" t="s">
        <v>256</v>
      </c>
      <c r="E60" s="86" t="s">
        <v>257</v>
      </c>
      <c r="F60" s="87" t="s">
        <v>383</v>
      </c>
      <c r="G60" s="38" t="s">
        <v>258</v>
      </c>
      <c r="H60" s="88">
        <v>0</v>
      </c>
      <c r="I60" s="88" t="s">
        <v>376</v>
      </c>
      <c r="J60" s="79" t="s">
        <v>81</v>
      </c>
      <c r="K60" s="84" t="s">
        <v>378</v>
      </c>
      <c r="L60" s="88" t="s">
        <v>358</v>
      </c>
      <c r="M60" s="79" t="s">
        <v>84</v>
      </c>
      <c r="N60" s="89">
        <v>1</v>
      </c>
      <c r="O60" s="37" t="s">
        <v>356</v>
      </c>
      <c r="P60" s="37" t="s">
        <v>356</v>
      </c>
      <c r="Q60" s="37" t="s">
        <v>356</v>
      </c>
      <c r="R60" s="37" t="s">
        <v>356</v>
      </c>
      <c r="S60" s="90">
        <v>66440714.289999999</v>
      </c>
      <c r="T60" s="91">
        <f t="shared" ref="T60:T111" si="2">N60*S60</f>
        <v>66440714.289999999</v>
      </c>
      <c r="U60" s="65">
        <f t="shared" si="1"/>
        <v>74413600.004800007</v>
      </c>
      <c r="V60" s="84"/>
      <c r="W60" s="114">
        <v>2018</v>
      </c>
      <c r="X60" s="51">
        <v>12</v>
      </c>
    </row>
    <row r="61" spans="1:24" ht="15" customHeight="1">
      <c r="A61" s="85" t="s">
        <v>260</v>
      </c>
      <c r="B61" s="51" t="s">
        <v>205</v>
      </c>
      <c r="C61" s="86" t="s">
        <v>255</v>
      </c>
      <c r="D61" s="86" t="s">
        <v>256</v>
      </c>
      <c r="E61" s="86" t="s">
        <v>257</v>
      </c>
      <c r="F61" s="87" t="s">
        <v>384</v>
      </c>
      <c r="G61" s="38" t="s">
        <v>258</v>
      </c>
      <c r="H61" s="80" t="s">
        <v>79</v>
      </c>
      <c r="I61" s="88" t="s">
        <v>376</v>
      </c>
      <c r="J61" s="79" t="s">
        <v>81</v>
      </c>
      <c r="K61" s="84" t="s">
        <v>378</v>
      </c>
      <c r="L61" s="88" t="s">
        <v>359</v>
      </c>
      <c r="M61" s="79" t="s">
        <v>84</v>
      </c>
      <c r="N61" s="89">
        <v>1</v>
      </c>
      <c r="O61" s="37" t="s">
        <v>356</v>
      </c>
      <c r="P61" s="37" t="s">
        <v>356</v>
      </c>
      <c r="Q61" s="37" t="s">
        <v>356</v>
      </c>
      <c r="R61" s="37" t="s">
        <v>356</v>
      </c>
      <c r="S61" s="90">
        <v>72478750</v>
      </c>
      <c r="T61" s="91">
        <f t="shared" si="2"/>
        <v>72478750</v>
      </c>
      <c r="U61" s="65">
        <f t="shared" si="1"/>
        <v>81176200.000000015</v>
      </c>
      <c r="V61" s="84"/>
      <c r="W61" s="115">
        <v>2018</v>
      </c>
      <c r="X61" s="51"/>
    </row>
    <row r="62" spans="1:24" ht="15" customHeight="1">
      <c r="A62" s="85" t="s">
        <v>261</v>
      </c>
      <c r="B62" s="51" t="s">
        <v>205</v>
      </c>
      <c r="C62" s="86" t="s">
        <v>255</v>
      </c>
      <c r="D62" s="86" t="s">
        <v>256</v>
      </c>
      <c r="E62" s="86" t="s">
        <v>257</v>
      </c>
      <c r="F62" s="87" t="s">
        <v>384</v>
      </c>
      <c r="G62" s="38" t="s">
        <v>258</v>
      </c>
      <c r="H62" s="80" t="s">
        <v>79</v>
      </c>
      <c r="I62" s="88" t="s">
        <v>376</v>
      </c>
      <c r="J62" s="79" t="s">
        <v>81</v>
      </c>
      <c r="K62" s="84" t="s">
        <v>378</v>
      </c>
      <c r="L62" s="88" t="s">
        <v>360</v>
      </c>
      <c r="M62" s="79" t="s">
        <v>84</v>
      </c>
      <c r="N62" s="89">
        <v>1</v>
      </c>
      <c r="O62" s="37" t="s">
        <v>356</v>
      </c>
      <c r="P62" s="37" t="s">
        <v>356</v>
      </c>
      <c r="Q62" s="37" t="s">
        <v>356</v>
      </c>
      <c r="R62" s="37" t="s">
        <v>356</v>
      </c>
      <c r="S62" s="90">
        <v>72478750</v>
      </c>
      <c r="T62" s="91">
        <f t="shared" si="2"/>
        <v>72478750</v>
      </c>
      <c r="U62" s="83">
        <f t="shared" si="1"/>
        <v>81176200.000000015</v>
      </c>
      <c r="V62" s="84"/>
      <c r="W62" s="114">
        <v>2018</v>
      </c>
      <c r="X62" s="51">
        <v>12</v>
      </c>
    </row>
    <row r="63" spans="1:24" ht="15" customHeight="1">
      <c r="A63" s="85" t="s">
        <v>262</v>
      </c>
      <c r="B63" s="51" t="s">
        <v>205</v>
      </c>
      <c r="C63" s="86" t="s">
        <v>255</v>
      </c>
      <c r="D63" s="86" t="s">
        <v>256</v>
      </c>
      <c r="E63" s="86" t="s">
        <v>257</v>
      </c>
      <c r="F63" s="87" t="s">
        <v>385</v>
      </c>
      <c r="G63" s="38" t="s">
        <v>258</v>
      </c>
      <c r="H63" s="88">
        <v>0</v>
      </c>
      <c r="I63" s="88" t="s">
        <v>376</v>
      </c>
      <c r="J63" s="79" t="s">
        <v>81</v>
      </c>
      <c r="K63" s="84" t="s">
        <v>378</v>
      </c>
      <c r="L63" s="88" t="s">
        <v>357</v>
      </c>
      <c r="M63" s="79" t="s">
        <v>84</v>
      </c>
      <c r="N63" s="89">
        <v>1</v>
      </c>
      <c r="O63" s="37" t="s">
        <v>356</v>
      </c>
      <c r="P63" s="37" t="s">
        <v>356</v>
      </c>
      <c r="Q63" s="37" t="s">
        <v>356</v>
      </c>
      <c r="R63" s="37" t="s">
        <v>356</v>
      </c>
      <c r="S63" s="90">
        <v>125755535.70999999</v>
      </c>
      <c r="T63" s="91">
        <f t="shared" si="2"/>
        <v>125755535.70999999</v>
      </c>
      <c r="U63" s="65">
        <f t="shared" si="1"/>
        <v>140846199.99520001</v>
      </c>
      <c r="V63" s="84"/>
      <c r="W63" s="115">
        <v>2018</v>
      </c>
      <c r="X63" s="51"/>
    </row>
    <row r="64" spans="1:24" ht="15" customHeight="1">
      <c r="A64" s="85" t="s">
        <v>263</v>
      </c>
      <c r="B64" s="51" t="s">
        <v>205</v>
      </c>
      <c r="C64" s="86" t="s">
        <v>255</v>
      </c>
      <c r="D64" s="86" t="s">
        <v>256</v>
      </c>
      <c r="E64" s="86" t="s">
        <v>257</v>
      </c>
      <c r="F64" s="87" t="s">
        <v>385</v>
      </c>
      <c r="G64" s="38" t="s">
        <v>258</v>
      </c>
      <c r="H64" s="88">
        <v>0</v>
      </c>
      <c r="I64" s="88" t="s">
        <v>376</v>
      </c>
      <c r="J64" s="79" t="s">
        <v>81</v>
      </c>
      <c r="K64" s="84" t="s">
        <v>378</v>
      </c>
      <c r="L64" s="88" t="s">
        <v>361</v>
      </c>
      <c r="M64" s="79" t="s">
        <v>84</v>
      </c>
      <c r="N64" s="89">
        <v>1</v>
      </c>
      <c r="O64" s="37" t="s">
        <v>356</v>
      </c>
      <c r="P64" s="37" t="s">
        <v>356</v>
      </c>
      <c r="Q64" s="37" t="s">
        <v>356</v>
      </c>
      <c r="R64" s="37" t="s">
        <v>356</v>
      </c>
      <c r="S64" s="90">
        <v>125755535.70999999</v>
      </c>
      <c r="T64" s="91">
        <f t="shared" si="2"/>
        <v>125755535.70999999</v>
      </c>
      <c r="U64" s="65">
        <f t="shared" si="1"/>
        <v>140846199.99520001</v>
      </c>
      <c r="V64" s="84"/>
      <c r="W64" s="114">
        <v>2018</v>
      </c>
      <c r="X64" s="51">
        <v>12</v>
      </c>
    </row>
    <row r="65" spans="1:24" ht="15" customHeight="1">
      <c r="A65" s="85" t="s">
        <v>264</v>
      </c>
      <c r="B65" s="51" t="s">
        <v>205</v>
      </c>
      <c r="C65" s="86" t="s">
        <v>255</v>
      </c>
      <c r="D65" s="86" t="s">
        <v>256</v>
      </c>
      <c r="E65" s="86" t="s">
        <v>257</v>
      </c>
      <c r="F65" s="87" t="s">
        <v>386</v>
      </c>
      <c r="G65" s="38" t="s">
        <v>258</v>
      </c>
      <c r="H65" s="80" t="s">
        <v>79</v>
      </c>
      <c r="I65" s="88" t="s">
        <v>376</v>
      </c>
      <c r="J65" s="79" t="s">
        <v>81</v>
      </c>
      <c r="K65" s="84" t="s">
        <v>378</v>
      </c>
      <c r="L65" s="88" t="s">
        <v>357</v>
      </c>
      <c r="M65" s="79" t="s">
        <v>84</v>
      </c>
      <c r="N65" s="89">
        <v>1</v>
      </c>
      <c r="O65" s="37" t="s">
        <v>356</v>
      </c>
      <c r="P65" s="37" t="s">
        <v>356</v>
      </c>
      <c r="Q65" s="37" t="s">
        <v>356</v>
      </c>
      <c r="R65" s="37" t="s">
        <v>356</v>
      </c>
      <c r="S65" s="90">
        <v>153104285.71000001</v>
      </c>
      <c r="T65" s="91">
        <f t="shared" si="2"/>
        <v>153104285.71000001</v>
      </c>
      <c r="U65" s="65">
        <f t="shared" si="1"/>
        <v>171476799.99520004</v>
      </c>
      <c r="V65" s="84"/>
      <c r="W65" s="115">
        <v>2018</v>
      </c>
      <c r="X65" s="51"/>
    </row>
    <row r="66" spans="1:24" ht="15" customHeight="1">
      <c r="A66" s="85" t="s">
        <v>265</v>
      </c>
      <c r="B66" s="51" t="s">
        <v>205</v>
      </c>
      <c r="C66" s="86" t="s">
        <v>255</v>
      </c>
      <c r="D66" s="86" t="s">
        <v>256</v>
      </c>
      <c r="E66" s="86" t="s">
        <v>257</v>
      </c>
      <c r="F66" s="87" t="s">
        <v>386</v>
      </c>
      <c r="G66" s="38" t="s">
        <v>258</v>
      </c>
      <c r="H66" s="80" t="s">
        <v>79</v>
      </c>
      <c r="I66" s="88" t="s">
        <v>376</v>
      </c>
      <c r="J66" s="79" t="s">
        <v>81</v>
      </c>
      <c r="K66" s="84" t="s">
        <v>378</v>
      </c>
      <c r="L66" s="88" t="s">
        <v>362</v>
      </c>
      <c r="M66" s="79" t="s">
        <v>84</v>
      </c>
      <c r="N66" s="89">
        <v>1</v>
      </c>
      <c r="O66" s="37" t="s">
        <v>356</v>
      </c>
      <c r="P66" s="37" t="s">
        <v>356</v>
      </c>
      <c r="Q66" s="37" t="s">
        <v>356</v>
      </c>
      <c r="R66" s="37" t="s">
        <v>356</v>
      </c>
      <c r="S66" s="90">
        <v>153104285.71000001</v>
      </c>
      <c r="T66" s="91">
        <f t="shared" si="2"/>
        <v>153104285.71000001</v>
      </c>
      <c r="U66" s="83">
        <f t="shared" si="1"/>
        <v>171476799.99520004</v>
      </c>
      <c r="V66" s="84"/>
      <c r="W66" s="114">
        <v>2018</v>
      </c>
      <c r="X66" s="51">
        <v>12</v>
      </c>
    </row>
    <row r="67" spans="1:24" ht="15" customHeight="1">
      <c r="A67" s="85" t="s">
        <v>266</v>
      </c>
      <c r="B67" s="51" t="s">
        <v>205</v>
      </c>
      <c r="C67" s="86" t="s">
        <v>267</v>
      </c>
      <c r="D67" s="86" t="s">
        <v>256</v>
      </c>
      <c r="E67" s="86" t="s">
        <v>268</v>
      </c>
      <c r="F67" s="87" t="s">
        <v>387</v>
      </c>
      <c r="G67" s="38" t="s">
        <v>258</v>
      </c>
      <c r="H67" s="88">
        <v>0</v>
      </c>
      <c r="I67" s="88" t="s">
        <v>376</v>
      </c>
      <c r="J67" s="79" t="s">
        <v>81</v>
      </c>
      <c r="K67" s="84" t="s">
        <v>378</v>
      </c>
      <c r="L67" s="88" t="s">
        <v>363</v>
      </c>
      <c r="M67" s="79" t="s">
        <v>84</v>
      </c>
      <c r="N67" s="89">
        <v>1</v>
      </c>
      <c r="O67" s="37" t="s">
        <v>356</v>
      </c>
      <c r="P67" s="37" t="s">
        <v>356</v>
      </c>
      <c r="Q67" s="37" t="s">
        <v>356</v>
      </c>
      <c r="R67" s="37" t="s">
        <v>356</v>
      </c>
      <c r="S67" s="90">
        <v>195274706.24999997</v>
      </c>
      <c r="T67" s="91">
        <f t="shared" si="2"/>
        <v>195274706.24999997</v>
      </c>
      <c r="U67" s="65">
        <f t="shared" si="1"/>
        <v>218707671</v>
      </c>
      <c r="V67" s="84"/>
      <c r="W67" s="115">
        <v>2018</v>
      </c>
      <c r="X67" s="51"/>
    </row>
    <row r="68" spans="1:24" ht="15" customHeight="1">
      <c r="A68" s="92" t="s">
        <v>269</v>
      </c>
      <c r="B68" s="51" t="s">
        <v>205</v>
      </c>
      <c r="C68" s="93" t="s">
        <v>267</v>
      </c>
      <c r="D68" s="93" t="s">
        <v>256</v>
      </c>
      <c r="E68" s="93" t="s">
        <v>268</v>
      </c>
      <c r="F68" s="87" t="s">
        <v>387</v>
      </c>
      <c r="G68" s="38" t="s">
        <v>258</v>
      </c>
      <c r="H68" s="88">
        <v>0</v>
      </c>
      <c r="I68" s="88" t="s">
        <v>376</v>
      </c>
      <c r="J68" s="79" t="s">
        <v>81</v>
      </c>
      <c r="K68" s="84" t="s">
        <v>378</v>
      </c>
      <c r="L68" s="88" t="s">
        <v>364</v>
      </c>
      <c r="M68" s="79" t="s">
        <v>84</v>
      </c>
      <c r="N68" s="89">
        <v>1</v>
      </c>
      <c r="O68" s="37" t="s">
        <v>356</v>
      </c>
      <c r="P68" s="37" t="s">
        <v>356</v>
      </c>
      <c r="Q68" s="37" t="s">
        <v>356</v>
      </c>
      <c r="R68" s="37" t="s">
        <v>356</v>
      </c>
      <c r="S68" s="90">
        <v>195274706.24999997</v>
      </c>
      <c r="T68" s="91">
        <f t="shared" si="2"/>
        <v>195274706.24999997</v>
      </c>
      <c r="U68" s="65">
        <f t="shared" si="1"/>
        <v>218707671</v>
      </c>
      <c r="V68" s="84"/>
      <c r="W68" s="116">
        <v>2018</v>
      </c>
      <c r="X68" s="51">
        <v>12</v>
      </c>
    </row>
    <row r="69" spans="1:24" ht="15" customHeight="1">
      <c r="A69" s="92" t="s">
        <v>270</v>
      </c>
      <c r="B69" s="51" t="s">
        <v>205</v>
      </c>
      <c r="C69" s="93" t="s">
        <v>267</v>
      </c>
      <c r="D69" s="93" t="s">
        <v>256</v>
      </c>
      <c r="E69" s="93" t="s">
        <v>268</v>
      </c>
      <c r="F69" s="87" t="s">
        <v>387</v>
      </c>
      <c r="G69" s="38" t="s">
        <v>258</v>
      </c>
      <c r="H69" s="80" t="s">
        <v>79</v>
      </c>
      <c r="I69" s="88" t="s">
        <v>377</v>
      </c>
      <c r="J69" s="79" t="s">
        <v>81</v>
      </c>
      <c r="K69" s="84" t="s">
        <v>378</v>
      </c>
      <c r="L69" s="88" t="s">
        <v>365</v>
      </c>
      <c r="M69" s="79" t="s">
        <v>84</v>
      </c>
      <c r="N69" s="89">
        <v>1</v>
      </c>
      <c r="O69" s="37" t="s">
        <v>356</v>
      </c>
      <c r="P69" s="37" t="s">
        <v>356</v>
      </c>
      <c r="Q69" s="37" t="s">
        <v>356</v>
      </c>
      <c r="R69" s="37" t="s">
        <v>356</v>
      </c>
      <c r="S69" s="90">
        <v>195274706.24999997</v>
      </c>
      <c r="T69" s="91">
        <f t="shared" si="2"/>
        <v>195274706.24999997</v>
      </c>
      <c r="U69" s="65">
        <f t="shared" si="1"/>
        <v>218707671</v>
      </c>
      <c r="V69" s="84"/>
      <c r="W69" s="115">
        <v>2018</v>
      </c>
      <c r="X69" s="51" t="s">
        <v>409</v>
      </c>
    </row>
    <row r="70" spans="1:24" ht="15" customHeight="1">
      <c r="A70" s="85" t="s">
        <v>271</v>
      </c>
      <c r="B70" s="51" t="s">
        <v>205</v>
      </c>
      <c r="C70" s="86" t="s">
        <v>272</v>
      </c>
      <c r="D70" s="86" t="s">
        <v>273</v>
      </c>
      <c r="E70" s="86" t="s">
        <v>274</v>
      </c>
      <c r="F70" s="87" t="s">
        <v>388</v>
      </c>
      <c r="G70" s="38" t="s">
        <v>258</v>
      </c>
      <c r="H70" s="80" t="s">
        <v>79</v>
      </c>
      <c r="I70" s="88" t="s">
        <v>376</v>
      </c>
      <c r="J70" s="79" t="s">
        <v>81</v>
      </c>
      <c r="K70" s="84" t="s">
        <v>378</v>
      </c>
      <c r="L70" s="88" t="s">
        <v>357</v>
      </c>
      <c r="M70" s="79" t="s">
        <v>84</v>
      </c>
      <c r="N70" s="89">
        <v>1</v>
      </c>
      <c r="O70" s="37" t="s">
        <v>356</v>
      </c>
      <c r="P70" s="37" t="s">
        <v>356</v>
      </c>
      <c r="Q70" s="37" t="s">
        <v>356</v>
      </c>
      <c r="R70" s="37" t="s">
        <v>356</v>
      </c>
      <c r="S70" s="90">
        <v>72457500</v>
      </c>
      <c r="T70" s="91">
        <f t="shared" si="2"/>
        <v>72457500</v>
      </c>
      <c r="U70" s="83">
        <f t="shared" si="1"/>
        <v>81152400.000000015</v>
      </c>
      <c r="V70" s="84"/>
      <c r="W70" s="114">
        <v>2018</v>
      </c>
      <c r="X70" s="117"/>
    </row>
    <row r="71" spans="1:24" ht="15" customHeight="1">
      <c r="A71" s="85" t="s">
        <v>275</v>
      </c>
      <c r="B71" s="51" t="s">
        <v>205</v>
      </c>
      <c r="C71" s="86" t="s">
        <v>272</v>
      </c>
      <c r="D71" s="86" t="s">
        <v>273</v>
      </c>
      <c r="E71" s="86" t="s">
        <v>274</v>
      </c>
      <c r="F71" s="87" t="s">
        <v>388</v>
      </c>
      <c r="G71" s="38" t="s">
        <v>258</v>
      </c>
      <c r="H71" s="88">
        <v>0</v>
      </c>
      <c r="I71" s="88" t="s">
        <v>376</v>
      </c>
      <c r="J71" s="79" t="s">
        <v>81</v>
      </c>
      <c r="K71" s="84" t="s">
        <v>378</v>
      </c>
      <c r="L71" s="88" t="s">
        <v>364</v>
      </c>
      <c r="M71" s="79" t="s">
        <v>84</v>
      </c>
      <c r="N71" s="89">
        <v>1</v>
      </c>
      <c r="O71" s="37" t="s">
        <v>356</v>
      </c>
      <c r="P71" s="37" t="s">
        <v>356</v>
      </c>
      <c r="Q71" s="37" t="s">
        <v>356</v>
      </c>
      <c r="R71" s="37" t="s">
        <v>356</v>
      </c>
      <c r="S71" s="90">
        <v>72457500</v>
      </c>
      <c r="T71" s="91">
        <f t="shared" si="2"/>
        <v>72457500</v>
      </c>
      <c r="U71" s="65">
        <f t="shared" si="1"/>
        <v>81152400.000000015</v>
      </c>
      <c r="V71" s="84"/>
      <c r="W71" s="115">
        <v>2018</v>
      </c>
      <c r="X71" s="51">
        <v>12</v>
      </c>
    </row>
    <row r="72" spans="1:24" ht="15" customHeight="1">
      <c r="A72" s="85" t="s">
        <v>276</v>
      </c>
      <c r="B72" s="51" t="s">
        <v>205</v>
      </c>
      <c r="C72" s="86" t="s">
        <v>272</v>
      </c>
      <c r="D72" s="86" t="s">
        <v>273</v>
      </c>
      <c r="E72" s="86" t="s">
        <v>274</v>
      </c>
      <c r="F72" s="87" t="s">
        <v>389</v>
      </c>
      <c r="G72" s="38" t="s">
        <v>258</v>
      </c>
      <c r="H72" s="88">
        <v>0</v>
      </c>
      <c r="I72" s="88" t="s">
        <v>376</v>
      </c>
      <c r="J72" s="79" t="s">
        <v>81</v>
      </c>
      <c r="K72" s="84" t="s">
        <v>378</v>
      </c>
      <c r="L72" s="88" t="s">
        <v>363</v>
      </c>
      <c r="M72" s="79" t="s">
        <v>84</v>
      </c>
      <c r="N72" s="89">
        <v>3</v>
      </c>
      <c r="O72" s="37" t="s">
        <v>356</v>
      </c>
      <c r="P72" s="37" t="s">
        <v>356</v>
      </c>
      <c r="Q72" s="37" t="s">
        <v>356</v>
      </c>
      <c r="R72" s="37" t="s">
        <v>356</v>
      </c>
      <c r="S72" s="90">
        <v>122155178.56999999</v>
      </c>
      <c r="T72" s="91">
        <f t="shared" si="2"/>
        <v>366465535.70999998</v>
      </c>
      <c r="U72" s="65">
        <f t="shared" si="1"/>
        <v>410441399.99520004</v>
      </c>
      <c r="V72" s="84"/>
      <c r="W72" s="114">
        <v>2018</v>
      </c>
      <c r="X72" s="51"/>
    </row>
    <row r="73" spans="1:24" ht="15" customHeight="1">
      <c r="A73" s="85" t="s">
        <v>277</v>
      </c>
      <c r="B73" s="51" t="s">
        <v>205</v>
      </c>
      <c r="C73" s="86" t="s">
        <v>272</v>
      </c>
      <c r="D73" s="86" t="s">
        <v>273</v>
      </c>
      <c r="E73" s="86" t="s">
        <v>274</v>
      </c>
      <c r="F73" s="87" t="s">
        <v>389</v>
      </c>
      <c r="G73" s="38" t="s">
        <v>258</v>
      </c>
      <c r="H73" s="80" t="s">
        <v>79</v>
      </c>
      <c r="I73" s="88" t="s">
        <v>376</v>
      </c>
      <c r="J73" s="79" t="s">
        <v>81</v>
      </c>
      <c r="K73" s="84" t="s">
        <v>378</v>
      </c>
      <c r="L73" s="88" t="s">
        <v>364</v>
      </c>
      <c r="M73" s="79" t="s">
        <v>84</v>
      </c>
      <c r="N73" s="89">
        <v>3</v>
      </c>
      <c r="O73" s="37" t="s">
        <v>356</v>
      </c>
      <c r="P73" s="37" t="s">
        <v>356</v>
      </c>
      <c r="Q73" s="37" t="s">
        <v>356</v>
      </c>
      <c r="R73" s="37" t="s">
        <v>356</v>
      </c>
      <c r="S73" s="90">
        <v>122155178.56999999</v>
      </c>
      <c r="T73" s="91">
        <f t="shared" si="2"/>
        <v>366465535.70999998</v>
      </c>
      <c r="U73" s="65">
        <f t="shared" si="1"/>
        <v>410441399.99520004</v>
      </c>
      <c r="V73" s="84"/>
      <c r="W73" s="115">
        <v>2018</v>
      </c>
      <c r="X73" s="51">
        <v>12</v>
      </c>
    </row>
    <row r="74" spans="1:24" ht="15" customHeight="1">
      <c r="A74" s="85" t="s">
        <v>278</v>
      </c>
      <c r="B74" s="51" t="s">
        <v>205</v>
      </c>
      <c r="C74" s="86" t="s">
        <v>272</v>
      </c>
      <c r="D74" s="86" t="s">
        <v>273</v>
      </c>
      <c r="E74" s="86" t="s">
        <v>274</v>
      </c>
      <c r="F74" s="87" t="s">
        <v>390</v>
      </c>
      <c r="G74" s="38" t="s">
        <v>258</v>
      </c>
      <c r="H74" s="80" t="s">
        <v>79</v>
      </c>
      <c r="I74" s="88" t="s">
        <v>376</v>
      </c>
      <c r="J74" s="79" t="s">
        <v>81</v>
      </c>
      <c r="K74" s="84" t="s">
        <v>378</v>
      </c>
      <c r="L74" s="88" t="s">
        <v>357</v>
      </c>
      <c r="M74" s="79" t="s">
        <v>84</v>
      </c>
      <c r="N74" s="89">
        <v>1</v>
      </c>
      <c r="O74" s="37" t="s">
        <v>356</v>
      </c>
      <c r="P74" s="37" t="s">
        <v>356</v>
      </c>
      <c r="Q74" s="37" t="s">
        <v>356</v>
      </c>
      <c r="R74" s="37" t="s">
        <v>356</v>
      </c>
      <c r="S74" s="90">
        <v>156586250</v>
      </c>
      <c r="T74" s="91">
        <f t="shared" si="2"/>
        <v>156586250</v>
      </c>
      <c r="U74" s="83">
        <f t="shared" si="1"/>
        <v>175376600.00000003</v>
      </c>
      <c r="V74" s="84"/>
      <c r="W74" s="114">
        <v>2018</v>
      </c>
      <c r="X74" s="51"/>
    </row>
    <row r="75" spans="1:24" ht="15" customHeight="1">
      <c r="A75" s="85" t="s">
        <v>279</v>
      </c>
      <c r="B75" s="51" t="s">
        <v>205</v>
      </c>
      <c r="C75" s="86" t="s">
        <v>272</v>
      </c>
      <c r="D75" s="86" t="s">
        <v>273</v>
      </c>
      <c r="E75" s="86" t="s">
        <v>274</v>
      </c>
      <c r="F75" s="87" t="s">
        <v>390</v>
      </c>
      <c r="G75" s="38" t="s">
        <v>258</v>
      </c>
      <c r="H75" s="88">
        <v>0</v>
      </c>
      <c r="I75" s="88" t="s">
        <v>376</v>
      </c>
      <c r="J75" s="79" t="s">
        <v>81</v>
      </c>
      <c r="K75" s="84" t="s">
        <v>378</v>
      </c>
      <c r="L75" s="94" t="s">
        <v>364</v>
      </c>
      <c r="M75" s="79" t="s">
        <v>84</v>
      </c>
      <c r="N75" s="89">
        <v>1</v>
      </c>
      <c r="O75" s="37" t="s">
        <v>356</v>
      </c>
      <c r="P75" s="37" t="s">
        <v>356</v>
      </c>
      <c r="Q75" s="37" t="s">
        <v>356</v>
      </c>
      <c r="R75" s="37" t="s">
        <v>356</v>
      </c>
      <c r="S75" s="90">
        <v>156586250</v>
      </c>
      <c r="T75" s="91">
        <f t="shared" si="2"/>
        <v>156586250</v>
      </c>
      <c r="U75" s="65">
        <f t="shared" si="1"/>
        <v>175376600.00000003</v>
      </c>
      <c r="V75" s="84"/>
      <c r="W75" s="115">
        <v>2018</v>
      </c>
      <c r="X75" s="51">
        <v>12</v>
      </c>
    </row>
    <row r="76" spans="1:24" ht="15" customHeight="1">
      <c r="A76" s="92" t="s">
        <v>280</v>
      </c>
      <c r="B76" s="51" t="s">
        <v>205</v>
      </c>
      <c r="C76" s="93" t="s">
        <v>281</v>
      </c>
      <c r="D76" s="93" t="s">
        <v>282</v>
      </c>
      <c r="E76" s="93" t="s">
        <v>283</v>
      </c>
      <c r="F76" s="87" t="s">
        <v>391</v>
      </c>
      <c r="G76" s="38" t="s">
        <v>258</v>
      </c>
      <c r="H76" s="88">
        <v>0</v>
      </c>
      <c r="I76" s="88" t="s">
        <v>376</v>
      </c>
      <c r="J76" s="79" t="s">
        <v>81</v>
      </c>
      <c r="K76" s="84" t="s">
        <v>378</v>
      </c>
      <c r="L76" s="95" t="s">
        <v>366</v>
      </c>
      <c r="M76" s="79" t="s">
        <v>84</v>
      </c>
      <c r="N76" s="89">
        <v>1</v>
      </c>
      <c r="O76" s="37" t="s">
        <v>356</v>
      </c>
      <c r="P76" s="37" t="s">
        <v>356</v>
      </c>
      <c r="Q76" s="37" t="s">
        <v>356</v>
      </c>
      <c r="R76" s="37" t="s">
        <v>356</v>
      </c>
      <c r="S76" s="90">
        <v>75887696.430000007</v>
      </c>
      <c r="T76" s="91">
        <f t="shared" si="2"/>
        <v>75887696.430000007</v>
      </c>
      <c r="U76" s="65">
        <f t="shared" si="1"/>
        <v>84994220.001600012</v>
      </c>
      <c r="V76" s="84"/>
      <c r="W76" s="114">
        <v>2018</v>
      </c>
      <c r="X76" s="51"/>
    </row>
    <row r="77" spans="1:24" ht="15" customHeight="1">
      <c r="A77" s="92" t="s">
        <v>284</v>
      </c>
      <c r="B77" s="51" t="s">
        <v>205</v>
      </c>
      <c r="C77" s="93" t="s">
        <v>281</v>
      </c>
      <c r="D77" s="93" t="s">
        <v>282</v>
      </c>
      <c r="E77" s="93" t="s">
        <v>283</v>
      </c>
      <c r="F77" s="87" t="s">
        <v>391</v>
      </c>
      <c r="G77" s="38" t="s">
        <v>258</v>
      </c>
      <c r="H77" s="80" t="s">
        <v>79</v>
      </c>
      <c r="I77" s="88" t="s">
        <v>377</v>
      </c>
      <c r="J77" s="79" t="s">
        <v>81</v>
      </c>
      <c r="K77" s="84" t="s">
        <v>378</v>
      </c>
      <c r="L77" s="95" t="s">
        <v>365</v>
      </c>
      <c r="M77" s="79" t="s">
        <v>84</v>
      </c>
      <c r="N77" s="89">
        <v>1</v>
      </c>
      <c r="O77" s="37" t="s">
        <v>356</v>
      </c>
      <c r="P77" s="37" t="s">
        <v>356</v>
      </c>
      <c r="Q77" s="37" t="s">
        <v>356</v>
      </c>
      <c r="R77" s="37" t="s">
        <v>356</v>
      </c>
      <c r="S77" s="90">
        <v>75887696.430000007</v>
      </c>
      <c r="T77" s="91">
        <f t="shared" si="2"/>
        <v>75887696.430000007</v>
      </c>
      <c r="U77" s="65">
        <f t="shared" si="1"/>
        <v>84994220.001600012</v>
      </c>
      <c r="V77" s="84"/>
      <c r="W77" s="115">
        <v>2018</v>
      </c>
      <c r="X77" s="51" t="s">
        <v>409</v>
      </c>
    </row>
    <row r="78" spans="1:24" ht="15" customHeight="1">
      <c r="A78" s="92" t="s">
        <v>468</v>
      </c>
      <c r="B78" s="51" t="s">
        <v>205</v>
      </c>
      <c r="C78" s="93" t="s">
        <v>281</v>
      </c>
      <c r="D78" s="93" t="s">
        <v>282</v>
      </c>
      <c r="E78" s="93" t="s">
        <v>283</v>
      </c>
      <c r="F78" s="87" t="s">
        <v>391</v>
      </c>
      <c r="G78" s="38" t="s">
        <v>258</v>
      </c>
      <c r="H78" s="80" t="s">
        <v>79</v>
      </c>
      <c r="I78" s="88" t="s">
        <v>377</v>
      </c>
      <c r="J78" s="79" t="s">
        <v>81</v>
      </c>
      <c r="K78" s="84" t="s">
        <v>378</v>
      </c>
      <c r="L78" s="95" t="s">
        <v>365</v>
      </c>
      <c r="M78" s="79" t="s">
        <v>84</v>
      </c>
      <c r="N78" s="89">
        <v>1</v>
      </c>
      <c r="O78" s="37" t="s">
        <v>356</v>
      </c>
      <c r="P78" s="37" t="s">
        <v>356</v>
      </c>
      <c r="Q78" s="37" t="s">
        <v>356</v>
      </c>
      <c r="R78" s="37" t="s">
        <v>356</v>
      </c>
      <c r="S78" s="90">
        <v>106996500</v>
      </c>
      <c r="T78" s="91">
        <f t="shared" ref="T78" si="3">N78*S78</f>
        <v>106996500</v>
      </c>
      <c r="U78" s="65">
        <f t="shared" ref="U78" si="4">T78*1.12</f>
        <v>119836080.00000001</v>
      </c>
      <c r="V78" s="84"/>
      <c r="W78" s="115">
        <v>2019</v>
      </c>
      <c r="X78" s="51"/>
    </row>
    <row r="79" spans="1:24" ht="15" customHeight="1">
      <c r="A79" s="85" t="s">
        <v>285</v>
      </c>
      <c r="B79" s="51" t="s">
        <v>205</v>
      </c>
      <c r="C79" s="86" t="s">
        <v>286</v>
      </c>
      <c r="D79" s="86" t="s">
        <v>256</v>
      </c>
      <c r="E79" s="86" t="s">
        <v>287</v>
      </c>
      <c r="F79" s="87" t="s">
        <v>392</v>
      </c>
      <c r="G79" s="38" t="s">
        <v>258</v>
      </c>
      <c r="H79" s="80" t="s">
        <v>79</v>
      </c>
      <c r="I79" s="88" t="s">
        <v>376</v>
      </c>
      <c r="J79" s="79" t="s">
        <v>81</v>
      </c>
      <c r="K79" s="84" t="s">
        <v>378</v>
      </c>
      <c r="L79" s="95" t="s">
        <v>367</v>
      </c>
      <c r="M79" s="79" t="s">
        <v>84</v>
      </c>
      <c r="N79" s="89">
        <v>6</v>
      </c>
      <c r="O79" s="37" t="s">
        <v>356</v>
      </c>
      <c r="P79" s="37" t="s">
        <v>356</v>
      </c>
      <c r="Q79" s="37" t="s">
        <v>356</v>
      </c>
      <c r="R79" s="37" t="s">
        <v>356</v>
      </c>
      <c r="S79" s="90">
        <v>12712600</v>
      </c>
      <c r="T79" s="91">
        <f t="shared" si="2"/>
        <v>76275600</v>
      </c>
      <c r="U79" s="83">
        <f t="shared" si="1"/>
        <v>85428672.000000015</v>
      </c>
      <c r="V79" s="84"/>
      <c r="W79" s="116">
        <v>2018</v>
      </c>
      <c r="X79" s="51"/>
    </row>
    <row r="80" spans="1:24" ht="15" customHeight="1">
      <c r="A80" s="85" t="s">
        <v>288</v>
      </c>
      <c r="B80" s="51" t="s">
        <v>205</v>
      </c>
      <c r="C80" s="86" t="s">
        <v>286</v>
      </c>
      <c r="D80" s="86" t="s">
        <v>256</v>
      </c>
      <c r="E80" s="86" t="s">
        <v>287</v>
      </c>
      <c r="F80" s="87" t="s">
        <v>393</v>
      </c>
      <c r="G80" s="38" t="s">
        <v>258</v>
      </c>
      <c r="H80" s="88">
        <v>0</v>
      </c>
      <c r="I80" s="88" t="s">
        <v>376</v>
      </c>
      <c r="J80" s="79" t="s">
        <v>81</v>
      </c>
      <c r="K80" s="84" t="s">
        <v>378</v>
      </c>
      <c r="L80" s="95" t="s">
        <v>368</v>
      </c>
      <c r="M80" s="79" t="s">
        <v>84</v>
      </c>
      <c r="N80" s="89">
        <v>1</v>
      </c>
      <c r="O80" s="37" t="s">
        <v>356</v>
      </c>
      <c r="P80" s="37" t="s">
        <v>356</v>
      </c>
      <c r="Q80" s="37" t="s">
        <v>356</v>
      </c>
      <c r="R80" s="37" t="s">
        <v>356</v>
      </c>
      <c r="S80" s="90">
        <v>17496400</v>
      </c>
      <c r="T80" s="91">
        <f t="shared" si="2"/>
        <v>17496400</v>
      </c>
      <c r="U80" s="65">
        <f t="shared" si="1"/>
        <v>19595968.000000004</v>
      </c>
      <c r="V80" s="84"/>
      <c r="W80" s="115">
        <v>2018</v>
      </c>
      <c r="X80" s="51"/>
    </row>
    <row r="81" spans="1:24" ht="15" customHeight="1">
      <c r="A81" s="85" t="s">
        <v>289</v>
      </c>
      <c r="B81" s="51" t="s">
        <v>205</v>
      </c>
      <c r="C81" s="86" t="s">
        <v>290</v>
      </c>
      <c r="D81" s="86" t="s">
        <v>291</v>
      </c>
      <c r="E81" s="86" t="s">
        <v>292</v>
      </c>
      <c r="F81" s="87" t="s">
        <v>394</v>
      </c>
      <c r="G81" s="38" t="s">
        <v>258</v>
      </c>
      <c r="H81" s="88">
        <v>0</v>
      </c>
      <c r="I81" s="88" t="s">
        <v>376</v>
      </c>
      <c r="J81" s="79" t="s">
        <v>81</v>
      </c>
      <c r="K81" s="84" t="s">
        <v>378</v>
      </c>
      <c r="L81" s="88" t="s">
        <v>357</v>
      </c>
      <c r="M81" s="79" t="s">
        <v>84</v>
      </c>
      <c r="N81" s="89">
        <v>1</v>
      </c>
      <c r="O81" s="37" t="s">
        <v>356</v>
      </c>
      <c r="P81" s="37" t="s">
        <v>356</v>
      </c>
      <c r="Q81" s="37" t="s">
        <v>356</v>
      </c>
      <c r="R81" s="37" t="s">
        <v>356</v>
      </c>
      <c r="S81" s="90">
        <v>62343750</v>
      </c>
      <c r="T81" s="91">
        <f t="shared" si="2"/>
        <v>62343750</v>
      </c>
      <c r="U81" s="65">
        <f t="shared" si="1"/>
        <v>69825000</v>
      </c>
      <c r="V81" s="84"/>
      <c r="W81" s="114">
        <v>2018</v>
      </c>
      <c r="X81" s="51"/>
    </row>
    <row r="82" spans="1:24" ht="15" customHeight="1">
      <c r="A82" s="92" t="s">
        <v>293</v>
      </c>
      <c r="B82" s="51" t="s">
        <v>205</v>
      </c>
      <c r="C82" s="93" t="s">
        <v>294</v>
      </c>
      <c r="D82" s="93" t="s">
        <v>295</v>
      </c>
      <c r="E82" s="93" t="s">
        <v>296</v>
      </c>
      <c r="F82" s="87" t="s">
        <v>395</v>
      </c>
      <c r="G82" s="38" t="s">
        <v>258</v>
      </c>
      <c r="H82" s="80" t="s">
        <v>79</v>
      </c>
      <c r="I82" s="88" t="s">
        <v>376</v>
      </c>
      <c r="J82" s="79" t="s">
        <v>81</v>
      </c>
      <c r="K82" s="84" t="s">
        <v>378</v>
      </c>
      <c r="L82" s="95" t="s">
        <v>357</v>
      </c>
      <c r="M82" s="79" t="s">
        <v>84</v>
      </c>
      <c r="N82" s="89">
        <v>2</v>
      </c>
      <c r="O82" s="37" t="s">
        <v>356</v>
      </c>
      <c r="P82" s="37" t="s">
        <v>356</v>
      </c>
      <c r="Q82" s="37" t="s">
        <v>356</v>
      </c>
      <c r="R82" s="37" t="s">
        <v>356</v>
      </c>
      <c r="S82" s="90">
        <v>19698750</v>
      </c>
      <c r="T82" s="91">
        <f t="shared" si="2"/>
        <v>39397500</v>
      </c>
      <c r="U82" s="65">
        <f t="shared" si="1"/>
        <v>44125200.000000007</v>
      </c>
      <c r="V82" s="84"/>
      <c r="W82" s="115">
        <v>2018</v>
      </c>
      <c r="X82" s="51"/>
    </row>
    <row r="83" spans="1:24" ht="15" customHeight="1">
      <c r="A83" s="92" t="s">
        <v>297</v>
      </c>
      <c r="B83" s="51" t="s">
        <v>205</v>
      </c>
      <c r="C83" s="93" t="s">
        <v>294</v>
      </c>
      <c r="D83" s="93" t="s">
        <v>295</v>
      </c>
      <c r="E83" s="93" t="s">
        <v>296</v>
      </c>
      <c r="F83" s="87" t="s">
        <v>395</v>
      </c>
      <c r="G83" s="38" t="s">
        <v>258</v>
      </c>
      <c r="H83" s="80" t="s">
        <v>79</v>
      </c>
      <c r="I83" s="88" t="s">
        <v>377</v>
      </c>
      <c r="J83" s="79" t="s">
        <v>81</v>
      </c>
      <c r="K83" s="84" t="s">
        <v>378</v>
      </c>
      <c r="L83" s="95" t="s">
        <v>365</v>
      </c>
      <c r="M83" s="79" t="s">
        <v>84</v>
      </c>
      <c r="N83" s="89">
        <v>2</v>
      </c>
      <c r="O83" s="37" t="s">
        <v>356</v>
      </c>
      <c r="P83" s="37" t="s">
        <v>356</v>
      </c>
      <c r="Q83" s="37" t="s">
        <v>356</v>
      </c>
      <c r="R83" s="37" t="s">
        <v>356</v>
      </c>
      <c r="S83" s="90">
        <v>19698750</v>
      </c>
      <c r="T83" s="91">
        <f t="shared" si="2"/>
        <v>39397500</v>
      </c>
      <c r="U83" s="83">
        <f t="shared" si="1"/>
        <v>44125200.000000007</v>
      </c>
      <c r="V83" s="84"/>
      <c r="W83" s="114">
        <v>2018</v>
      </c>
      <c r="X83" s="51" t="s">
        <v>409</v>
      </c>
    </row>
    <row r="84" spans="1:24" ht="15" customHeight="1">
      <c r="A84" s="92" t="s">
        <v>469</v>
      </c>
      <c r="B84" s="51" t="s">
        <v>205</v>
      </c>
      <c r="C84" s="93" t="s">
        <v>294</v>
      </c>
      <c r="D84" s="93" t="s">
        <v>295</v>
      </c>
      <c r="E84" s="93" t="s">
        <v>296</v>
      </c>
      <c r="F84" s="87" t="s">
        <v>395</v>
      </c>
      <c r="G84" s="38" t="s">
        <v>258</v>
      </c>
      <c r="H84" s="80" t="s">
        <v>79</v>
      </c>
      <c r="I84" s="88" t="s">
        <v>377</v>
      </c>
      <c r="J84" s="79" t="s">
        <v>81</v>
      </c>
      <c r="K84" s="84" t="s">
        <v>378</v>
      </c>
      <c r="L84" s="95" t="s">
        <v>365</v>
      </c>
      <c r="M84" s="79" t="s">
        <v>84</v>
      </c>
      <c r="N84" s="89">
        <v>2</v>
      </c>
      <c r="O84" s="37" t="s">
        <v>356</v>
      </c>
      <c r="P84" s="37" t="s">
        <v>356</v>
      </c>
      <c r="Q84" s="37" t="s">
        <v>356</v>
      </c>
      <c r="R84" s="37" t="s">
        <v>356</v>
      </c>
      <c r="S84" s="90">
        <v>28956700</v>
      </c>
      <c r="T84" s="91">
        <f t="shared" ref="T84" si="5">N84*S84</f>
        <v>57913400</v>
      </c>
      <c r="U84" s="83">
        <f t="shared" ref="U84" si="6">T84*1.12</f>
        <v>64863008.000000007</v>
      </c>
      <c r="V84" s="84"/>
      <c r="W84" s="114">
        <v>2019</v>
      </c>
      <c r="X84" s="51"/>
    </row>
    <row r="85" spans="1:24" ht="15" customHeight="1">
      <c r="A85" s="92" t="s">
        <v>298</v>
      </c>
      <c r="B85" s="51" t="s">
        <v>205</v>
      </c>
      <c r="C85" s="93" t="s">
        <v>299</v>
      </c>
      <c r="D85" s="93" t="s">
        <v>300</v>
      </c>
      <c r="E85" s="93" t="s">
        <v>301</v>
      </c>
      <c r="F85" s="87" t="s">
        <v>396</v>
      </c>
      <c r="G85" s="38" t="s">
        <v>258</v>
      </c>
      <c r="H85" s="88">
        <v>0</v>
      </c>
      <c r="I85" s="88" t="s">
        <v>376</v>
      </c>
      <c r="J85" s="79" t="s">
        <v>81</v>
      </c>
      <c r="K85" s="84" t="s">
        <v>378</v>
      </c>
      <c r="L85" s="88" t="s">
        <v>357</v>
      </c>
      <c r="M85" s="79" t="s">
        <v>84</v>
      </c>
      <c r="N85" s="89">
        <v>1</v>
      </c>
      <c r="O85" s="37" t="s">
        <v>356</v>
      </c>
      <c r="P85" s="37" t="s">
        <v>356</v>
      </c>
      <c r="Q85" s="37" t="s">
        <v>356</v>
      </c>
      <c r="R85" s="37" t="s">
        <v>356</v>
      </c>
      <c r="S85" s="90">
        <v>128063202.68000001</v>
      </c>
      <c r="T85" s="91">
        <f t="shared" si="2"/>
        <v>128063202.68000001</v>
      </c>
      <c r="U85" s="65">
        <f t="shared" si="1"/>
        <v>143430787.00160003</v>
      </c>
      <c r="V85" s="84"/>
      <c r="W85" s="115">
        <v>2018</v>
      </c>
      <c r="X85" s="51"/>
    </row>
    <row r="86" spans="1:24" ht="15" customHeight="1">
      <c r="A86" s="92" t="s">
        <v>302</v>
      </c>
      <c r="B86" s="51" t="s">
        <v>205</v>
      </c>
      <c r="C86" s="93" t="s">
        <v>299</v>
      </c>
      <c r="D86" s="93" t="s">
        <v>300</v>
      </c>
      <c r="E86" s="93" t="s">
        <v>301</v>
      </c>
      <c r="F86" s="87" t="s">
        <v>396</v>
      </c>
      <c r="G86" s="38" t="s">
        <v>258</v>
      </c>
      <c r="H86" s="88">
        <v>0</v>
      </c>
      <c r="I86" s="88" t="s">
        <v>377</v>
      </c>
      <c r="J86" s="79" t="s">
        <v>81</v>
      </c>
      <c r="K86" s="84" t="s">
        <v>378</v>
      </c>
      <c r="L86" s="88" t="s">
        <v>365</v>
      </c>
      <c r="M86" s="79" t="s">
        <v>84</v>
      </c>
      <c r="N86" s="89">
        <v>1</v>
      </c>
      <c r="O86" s="37" t="s">
        <v>356</v>
      </c>
      <c r="P86" s="37" t="s">
        <v>356</v>
      </c>
      <c r="Q86" s="37" t="s">
        <v>356</v>
      </c>
      <c r="R86" s="37" t="s">
        <v>356</v>
      </c>
      <c r="S86" s="90">
        <v>128063202.68000001</v>
      </c>
      <c r="T86" s="91">
        <f t="shared" si="2"/>
        <v>128063202.68000001</v>
      </c>
      <c r="U86" s="65">
        <f t="shared" si="1"/>
        <v>143430787.00160003</v>
      </c>
      <c r="V86" s="84"/>
      <c r="W86" s="114">
        <v>2018</v>
      </c>
      <c r="X86" s="51" t="s">
        <v>409</v>
      </c>
    </row>
    <row r="87" spans="1:24" ht="15" customHeight="1">
      <c r="A87" s="96" t="s">
        <v>303</v>
      </c>
      <c r="B87" s="51" t="s">
        <v>205</v>
      </c>
      <c r="C87" s="86" t="s">
        <v>304</v>
      </c>
      <c r="D87" s="86" t="s">
        <v>305</v>
      </c>
      <c r="E87" s="86" t="s">
        <v>306</v>
      </c>
      <c r="F87" s="87" t="s">
        <v>397</v>
      </c>
      <c r="G87" s="38" t="s">
        <v>258</v>
      </c>
      <c r="H87" s="80" t="s">
        <v>79</v>
      </c>
      <c r="I87" s="88" t="s">
        <v>376</v>
      </c>
      <c r="J87" s="79" t="s">
        <v>81</v>
      </c>
      <c r="K87" s="84" t="s">
        <v>378</v>
      </c>
      <c r="L87" s="88" t="s">
        <v>369</v>
      </c>
      <c r="M87" s="79" t="s">
        <v>84</v>
      </c>
      <c r="N87" s="89">
        <v>1</v>
      </c>
      <c r="O87" s="37" t="s">
        <v>356</v>
      </c>
      <c r="P87" s="37" t="s">
        <v>356</v>
      </c>
      <c r="Q87" s="37" t="s">
        <v>356</v>
      </c>
      <c r="R87" s="37" t="s">
        <v>356</v>
      </c>
      <c r="S87" s="90">
        <v>21626380.359999999</v>
      </c>
      <c r="T87" s="91">
        <f t="shared" si="2"/>
        <v>21626380.359999999</v>
      </c>
      <c r="U87" s="65">
        <f t="shared" si="1"/>
        <v>24221546.003200002</v>
      </c>
      <c r="V87" s="84"/>
      <c r="W87" s="115">
        <v>2018</v>
      </c>
      <c r="X87" s="51"/>
    </row>
    <row r="88" spans="1:24" ht="15" customHeight="1">
      <c r="A88" s="97" t="s">
        <v>307</v>
      </c>
      <c r="B88" s="51" t="s">
        <v>205</v>
      </c>
      <c r="C88" s="93" t="s">
        <v>308</v>
      </c>
      <c r="D88" s="93" t="s">
        <v>309</v>
      </c>
      <c r="E88" s="93" t="s">
        <v>310</v>
      </c>
      <c r="F88" s="97" t="s">
        <v>398</v>
      </c>
      <c r="G88" s="38" t="s">
        <v>258</v>
      </c>
      <c r="H88" s="80" t="s">
        <v>79</v>
      </c>
      <c r="I88" s="88" t="s">
        <v>376</v>
      </c>
      <c r="J88" s="79" t="s">
        <v>81</v>
      </c>
      <c r="K88" s="84" t="s">
        <v>378</v>
      </c>
      <c r="L88" s="88" t="s">
        <v>370</v>
      </c>
      <c r="M88" s="79" t="s">
        <v>84</v>
      </c>
      <c r="N88" s="89">
        <v>1</v>
      </c>
      <c r="O88" s="37" t="s">
        <v>356</v>
      </c>
      <c r="P88" s="37" t="s">
        <v>356</v>
      </c>
      <c r="Q88" s="37" t="s">
        <v>356</v>
      </c>
      <c r="R88" s="37" t="s">
        <v>356</v>
      </c>
      <c r="S88" s="90">
        <v>27968750</v>
      </c>
      <c r="T88" s="91">
        <f t="shared" si="2"/>
        <v>27968750</v>
      </c>
      <c r="U88" s="83">
        <f t="shared" si="1"/>
        <v>31325000.000000004</v>
      </c>
      <c r="V88" s="84"/>
      <c r="W88" s="114">
        <v>2018</v>
      </c>
      <c r="X88" s="51"/>
    </row>
    <row r="89" spans="1:24" ht="15" customHeight="1">
      <c r="A89" s="97" t="s">
        <v>311</v>
      </c>
      <c r="B89" s="51" t="s">
        <v>205</v>
      </c>
      <c r="C89" s="93" t="s">
        <v>308</v>
      </c>
      <c r="D89" s="93" t="s">
        <v>309</v>
      </c>
      <c r="E89" s="93" t="s">
        <v>310</v>
      </c>
      <c r="F89" s="97" t="s">
        <v>398</v>
      </c>
      <c r="G89" s="38" t="s">
        <v>258</v>
      </c>
      <c r="H89" s="88">
        <v>0</v>
      </c>
      <c r="I89" s="88" t="s">
        <v>377</v>
      </c>
      <c r="J89" s="79" t="s">
        <v>81</v>
      </c>
      <c r="K89" s="84" t="s">
        <v>378</v>
      </c>
      <c r="L89" s="88" t="s">
        <v>371</v>
      </c>
      <c r="M89" s="79" t="s">
        <v>84</v>
      </c>
      <c r="N89" s="89">
        <v>1</v>
      </c>
      <c r="O89" s="37" t="s">
        <v>356</v>
      </c>
      <c r="P89" s="37" t="s">
        <v>356</v>
      </c>
      <c r="Q89" s="37" t="s">
        <v>356</v>
      </c>
      <c r="R89" s="37" t="s">
        <v>356</v>
      </c>
      <c r="S89" s="90">
        <v>27968750</v>
      </c>
      <c r="T89" s="91">
        <f t="shared" si="2"/>
        <v>27968750</v>
      </c>
      <c r="U89" s="65">
        <f t="shared" si="1"/>
        <v>31325000.000000004</v>
      </c>
      <c r="V89" s="84"/>
      <c r="W89" s="115">
        <v>2018</v>
      </c>
      <c r="X89" s="51" t="s">
        <v>409</v>
      </c>
    </row>
    <row r="90" spans="1:24" ht="15" customHeight="1">
      <c r="A90" s="97" t="s">
        <v>470</v>
      </c>
      <c r="B90" s="51" t="s">
        <v>205</v>
      </c>
      <c r="C90" s="93" t="s">
        <v>308</v>
      </c>
      <c r="D90" s="93" t="s">
        <v>309</v>
      </c>
      <c r="E90" s="93" t="s">
        <v>310</v>
      </c>
      <c r="F90" s="97" t="s">
        <v>398</v>
      </c>
      <c r="G90" s="38" t="s">
        <v>258</v>
      </c>
      <c r="H90" s="88">
        <v>0</v>
      </c>
      <c r="I90" s="88" t="s">
        <v>377</v>
      </c>
      <c r="J90" s="79" t="s">
        <v>81</v>
      </c>
      <c r="K90" s="84" t="s">
        <v>378</v>
      </c>
      <c r="L90" s="88" t="s">
        <v>371</v>
      </c>
      <c r="M90" s="79" t="s">
        <v>84</v>
      </c>
      <c r="N90" s="89">
        <v>1</v>
      </c>
      <c r="O90" s="37" t="s">
        <v>356</v>
      </c>
      <c r="P90" s="37" t="s">
        <v>356</v>
      </c>
      <c r="Q90" s="37" t="s">
        <v>356</v>
      </c>
      <c r="R90" s="37" t="s">
        <v>356</v>
      </c>
      <c r="S90" s="90">
        <v>37412839</v>
      </c>
      <c r="T90" s="91">
        <f t="shared" ref="T90" si="7">N90*S90</f>
        <v>37412839</v>
      </c>
      <c r="U90" s="65">
        <f t="shared" ref="U90" si="8">T90*1.12</f>
        <v>41902379.680000007</v>
      </c>
      <c r="V90" s="84"/>
      <c r="W90" s="115">
        <v>2019</v>
      </c>
      <c r="X90" s="51"/>
    </row>
    <row r="91" spans="1:24" ht="15" customHeight="1">
      <c r="A91" s="98" t="s">
        <v>312</v>
      </c>
      <c r="B91" s="51" t="s">
        <v>205</v>
      </c>
      <c r="C91" s="99" t="s">
        <v>313</v>
      </c>
      <c r="D91" s="99" t="s">
        <v>314</v>
      </c>
      <c r="E91" s="99" t="s">
        <v>315</v>
      </c>
      <c r="F91" s="99" t="s">
        <v>399</v>
      </c>
      <c r="G91" s="38" t="s">
        <v>258</v>
      </c>
      <c r="H91" s="88">
        <v>0</v>
      </c>
      <c r="I91" s="88" t="s">
        <v>376</v>
      </c>
      <c r="J91" s="79" t="s">
        <v>81</v>
      </c>
      <c r="K91" s="84" t="s">
        <v>378</v>
      </c>
      <c r="L91" s="88" t="s">
        <v>372</v>
      </c>
      <c r="M91" s="79" t="s">
        <v>84</v>
      </c>
      <c r="N91" s="89">
        <v>1</v>
      </c>
      <c r="O91" s="37" t="s">
        <v>356</v>
      </c>
      <c r="P91" s="37" t="s">
        <v>356</v>
      </c>
      <c r="Q91" s="37" t="s">
        <v>356</v>
      </c>
      <c r="R91" s="37" t="s">
        <v>356</v>
      </c>
      <c r="S91" s="90">
        <v>10218414.289999999</v>
      </c>
      <c r="T91" s="91">
        <f t="shared" si="2"/>
        <v>10218414.289999999</v>
      </c>
      <c r="U91" s="65">
        <f t="shared" si="1"/>
        <v>11444624.004799999</v>
      </c>
      <c r="V91" s="84"/>
      <c r="W91" s="116">
        <v>2018</v>
      </c>
      <c r="X91" s="51"/>
    </row>
    <row r="92" spans="1:24" ht="15" customHeight="1">
      <c r="A92" s="98" t="s">
        <v>316</v>
      </c>
      <c r="B92" s="51" t="s">
        <v>205</v>
      </c>
      <c r="C92" s="99" t="s">
        <v>313</v>
      </c>
      <c r="D92" s="99" t="s">
        <v>314</v>
      </c>
      <c r="E92" s="99" t="s">
        <v>315</v>
      </c>
      <c r="F92" s="99" t="s">
        <v>399</v>
      </c>
      <c r="G92" s="38" t="s">
        <v>258</v>
      </c>
      <c r="H92" s="80" t="s">
        <v>79</v>
      </c>
      <c r="I92" s="88" t="s">
        <v>377</v>
      </c>
      <c r="J92" s="79" t="s">
        <v>81</v>
      </c>
      <c r="K92" s="84" t="s">
        <v>378</v>
      </c>
      <c r="L92" s="88" t="s">
        <v>371</v>
      </c>
      <c r="M92" s="79" t="s">
        <v>84</v>
      </c>
      <c r="N92" s="89">
        <v>1</v>
      </c>
      <c r="O92" s="37" t="s">
        <v>356</v>
      </c>
      <c r="P92" s="37" t="s">
        <v>356</v>
      </c>
      <c r="Q92" s="37" t="s">
        <v>356</v>
      </c>
      <c r="R92" s="37" t="s">
        <v>356</v>
      </c>
      <c r="S92" s="90">
        <v>10218414.289999999</v>
      </c>
      <c r="T92" s="91">
        <f t="shared" si="2"/>
        <v>10218414.289999999</v>
      </c>
      <c r="U92" s="65">
        <f t="shared" si="1"/>
        <v>11444624.004799999</v>
      </c>
      <c r="V92" s="84"/>
      <c r="W92" s="115">
        <v>2018</v>
      </c>
      <c r="X92" s="51" t="s">
        <v>409</v>
      </c>
    </row>
    <row r="93" spans="1:24" ht="15" customHeight="1">
      <c r="A93" s="98" t="s">
        <v>472</v>
      </c>
      <c r="B93" s="51" t="s">
        <v>205</v>
      </c>
      <c r="C93" s="99" t="s">
        <v>313</v>
      </c>
      <c r="D93" s="99" t="s">
        <v>314</v>
      </c>
      <c r="E93" s="99" t="s">
        <v>315</v>
      </c>
      <c r="F93" s="99" t="s">
        <v>399</v>
      </c>
      <c r="G93" s="38" t="s">
        <v>258</v>
      </c>
      <c r="H93" s="80" t="s">
        <v>79</v>
      </c>
      <c r="I93" s="88" t="s">
        <v>377</v>
      </c>
      <c r="J93" s="79" t="s">
        <v>81</v>
      </c>
      <c r="K93" s="84" t="s">
        <v>378</v>
      </c>
      <c r="L93" s="88" t="s">
        <v>371</v>
      </c>
      <c r="M93" s="79" t="s">
        <v>84</v>
      </c>
      <c r="N93" s="89">
        <v>1</v>
      </c>
      <c r="O93" s="37" t="s">
        <v>356</v>
      </c>
      <c r="P93" s="37" t="s">
        <v>356</v>
      </c>
      <c r="Q93" s="37" t="s">
        <v>356</v>
      </c>
      <c r="R93" s="37" t="s">
        <v>356</v>
      </c>
      <c r="S93" s="90">
        <v>15085337</v>
      </c>
      <c r="T93" s="91">
        <f t="shared" ref="T93" si="9">N93*S93</f>
        <v>15085337</v>
      </c>
      <c r="U93" s="65">
        <f t="shared" ref="U93" si="10">T93*1.12</f>
        <v>16895577.440000001</v>
      </c>
      <c r="V93" s="84"/>
      <c r="W93" s="115">
        <v>2019</v>
      </c>
      <c r="X93" s="51"/>
    </row>
    <row r="94" spans="1:24" ht="15" customHeight="1">
      <c r="A94" s="98" t="s">
        <v>317</v>
      </c>
      <c r="B94" s="51" t="s">
        <v>205</v>
      </c>
      <c r="C94" s="97" t="s">
        <v>318</v>
      </c>
      <c r="D94" s="97" t="s">
        <v>319</v>
      </c>
      <c r="E94" s="97" t="s">
        <v>320</v>
      </c>
      <c r="F94" s="97" t="s">
        <v>400</v>
      </c>
      <c r="G94" s="38" t="s">
        <v>258</v>
      </c>
      <c r="H94" s="80" t="s">
        <v>79</v>
      </c>
      <c r="I94" s="88" t="s">
        <v>376</v>
      </c>
      <c r="J94" s="79" t="s">
        <v>81</v>
      </c>
      <c r="K94" s="84" t="s">
        <v>378</v>
      </c>
      <c r="L94" s="88" t="s">
        <v>370</v>
      </c>
      <c r="M94" s="79" t="s">
        <v>84</v>
      </c>
      <c r="N94" s="89">
        <v>1</v>
      </c>
      <c r="O94" s="37" t="s">
        <v>356</v>
      </c>
      <c r="P94" s="37" t="s">
        <v>356</v>
      </c>
      <c r="Q94" s="37" t="s">
        <v>356</v>
      </c>
      <c r="R94" s="37" t="s">
        <v>356</v>
      </c>
      <c r="S94" s="90">
        <v>34892630.359999999</v>
      </c>
      <c r="T94" s="91">
        <f t="shared" si="2"/>
        <v>34892630.359999999</v>
      </c>
      <c r="U94" s="83">
        <f t="shared" si="1"/>
        <v>39079746.003200002</v>
      </c>
      <c r="V94" s="84"/>
      <c r="W94" s="114">
        <v>2018</v>
      </c>
      <c r="X94" s="51"/>
    </row>
    <row r="95" spans="1:24" ht="15" customHeight="1">
      <c r="A95" s="98" t="s">
        <v>321</v>
      </c>
      <c r="B95" s="51" t="s">
        <v>205</v>
      </c>
      <c r="C95" s="97" t="s">
        <v>318</v>
      </c>
      <c r="D95" s="97" t="s">
        <v>319</v>
      </c>
      <c r="E95" s="97" t="s">
        <v>320</v>
      </c>
      <c r="F95" s="97" t="s">
        <v>400</v>
      </c>
      <c r="G95" s="38" t="s">
        <v>258</v>
      </c>
      <c r="H95" s="88">
        <v>0</v>
      </c>
      <c r="I95" s="88" t="s">
        <v>377</v>
      </c>
      <c r="J95" s="79" t="s">
        <v>81</v>
      </c>
      <c r="K95" s="84" t="s">
        <v>378</v>
      </c>
      <c r="L95" s="88" t="s">
        <v>371</v>
      </c>
      <c r="M95" s="79" t="s">
        <v>84</v>
      </c>
      <c r="N95" s="89">
        <v>1</v>
      </c>
      <c r="O95" s="37" t="s">
        <v>356</v>
      </c>
      <c r="P95" s="37" t="s">
        <v>356</v>
      </c>
      <c r="Q95" s="37" t="s">
        <v>356</v>
      </c>
      <c r="R95" s="37" t="s">
        <v>356</v>
      </c>
      <c r="S95" s="90">
        <v>34892630.359999999</v>
      </c>
      <c r="T95" s="91">
        <f t="shared" si="2"/>
        <v>34892630.359999999</v>
      </c>
      <c r="U95" s="65">
        <f t="shared" si="1"/>
        <v>39079746.003200002</v>
      </c>
      <c r="V95" s="84"/>
      <c r="W95" s="115">
        <v>2018</v>
      </c>
      <c r="X95" s="51" t="s">
        <v>409</v>
      </c>
    </row>
    <row r="96" spans="1:24" ht="15" customHeight="1">
      <c r="A96" s="98" t="s">
        <v>322</v>
      </c>
      <c r="B96" s="51" t="s">
        <v>205</v>
      </c>
      <c r="C96" s="100" t="s">
        <v>323</v>
      </c>
      <c r="D96" s="100" t="s">
        <v>324</v>
      </c>
      <c r="E96" s="100" t="s">
        <v>325</v>
      </c>
      <c r="F96" s="97" t="s">
        <v>401</v>
      </c>
      <c r="G96" s="38" t="s">
        <v>258</v>
      </c>
      <c r="H96" s="88">
        <v>0</v>
      </c>
      <c r="I96" s="88" t="s">
        <v>376</v>
      </c>
      <c r="J96" s="79" t="s">
        <v>81</v>
      </c>
      <c r="K96" s="84" t="s">
        <v>378</v>
      </c>
      <c r="L96" s="88" t="s">
        <v>373</v>
      </c>
      <c r="M96" s="79" t="s">
        <v>84</v>
      </c>
      <c r="N96" s="89">
        <v>1</v>
      </c>
      <c r="O96" s="37" t="s">
        <v>356</v>
      </c>
      <c r="P96" s="37" t="s">
        <v>356</v>
      </c>
      <c r="Q96" s="37" t="s">
        <v>356</v>
      </c>
      <c r="R96" s="37" t="s">
        <v>356</v>
      </c>
      <c r="S96" s="90">
        <v>24605233.93</v>
      </c>
      <c r="T96" s="91">
        <f t="shared" si="2"/>
        <v>24605233.93</v>
      </c>
      <c r="U96" s="65">
        <f t="shared" si="1"/>
        <v>27557862.001600001</v>
      </c>
      <c r="V96" s="84"/>
      <c r="W96" s="114">
        <v>2018</v>
      </c>
      <c r="X96" s="51"/>
    </row>
    <row r="97" spans="1:24" ht="15" customHeight="1">
      <c r="A97" s="98" t="s">
        <v>326</v>
      </c>
      <c r="B97" s="51" t="s">
        <v>205</v>
      </c>
      <c r="C97" s="100" t="s">
        <v>323</v>
      </c>
      <c r="D97" s="100" t="s">
        <v>324</v>
      </c>
      <c r="E97" s="100" t="s">
        <v>325</v>
      </c>
      <c r="F97" s="97" t="s">
        <v>401</v>
      </c>
      <c r="G97" s="38" t="s">
        <v>258</v>
      </c>
      <c r="H97" s="80" t="s">
        <v>79</v>
      </c>
      <c r="I97" s="88" t="s">
        <v>377</v>
      </c>
      <c r="J97" s="79" t="s">
        <v>81</v>
      </c>
      <c r="K97" s="84" t="s">
        <v>378</v>
      </c>
      <c r="L97" s="88" t="s">
        <v>371</v>
      </c>
      <c r="M97" s="79" t="s">
        <v>84</v>
      </c>
      <c r="N97" s="89">
        <v>1</v>
      </c>
      <c r="O97" s="37" t="s">
        <v>356</v>
      </c>
      <c r="P97" s="37" t="s">
        <v>356</v>
      </c>
      <c r="Q97" s="37" t="s">
        <v>356</v>
      </c>
      <c r="R97" s="37" t="s">
        <v>356</v>
      </c>
      <c r="S97" s="90">
        <v>24605233.93</v>
      </c>
      <c r="T97" s="91">
        <f t="shared" si="2"/>
        <v>24605233.93</v>
      </c>
      <c r="U97" s="65">
        <f t="shared" si="1"/>
        <v>27557862.001600001</v>
      </c>
      <c r="V97" s="84"/>
      <c r="W97" s="115">
        <v>2018</v>
      </c>
      <c r="X97" s="51" t="s">
        <v>409</v>
      </c>
    </row>
    <row r="98" spans="1:24" ht="15" customHeight="1">
      <c r="A98" s="98" t="s">
        <v>327</v>
      </c>
      <c r="B98" s="51" t="s">
        <v>205</v>
      </c>
      <c r="C98" s="97" t="s">
        <v>328</v>
      </c>
      <c r="D98" s="97" t="s">
        <v>319</v>
      </c>
      <c r="E98" s="97" t="s">
        <v>329</v>
      </c>
      <c r="F98" s="97" t="s">
        <v>402</v>
      </c>
      <c r="G98" s="38" t="s">
        <v>258</v>
      </c>
      <c r="H98" s="80" t="s">
        <v>79</v>
      </c>
      <c r="I98" s="88" t="s">
        <v>376</v>
      </c>
      <c r="J98" s="79" t="s">
        <v>81</v>
      </c>
      <c r="K98" s="84" t="s">
        <v>378</v>
      </c>
      <c r="L98" s="88" t="s">
        <v>374</v>
      </c>
      <c r="M98" s="79" t="s">
        <v>84</v>
      </c>
      <c r="N98" s="89">
        <v>1</v>
      </c>
      <c r="O98" s="37" t="s">
        <v>356</v>
      </c>
      <c r="P98" s="37" t="s">
        <v>356</v>
      </c>
      <c r="Q98" s="37" t="s">
        <v>356</v>
      </c>
      <c r="R98" s="37" t="s">
        <v>356</v>
      </c>
      <c r="S98" s="90">
        <v>11606319.640000001</v>
      </c>
      <c r="T98" s="91">
        <f t="shared" si="2"/>
        <v>11606319.640000001</v>
      </c>
      <c r="U98" s="83">
        <f t="shared" si="1"/>
        <v>12999077.996800002</v>
      </c>
      <c r="V98" s="84"/>
      <c r="W98" s="114">
        <v>2018</v>
      </c>
      <c r="X98" s="51"/>
    </row>
    <row r="99" spans="1:24" ht="15" customHeight="1">
      <c r="A99" s="98" t="s">
        <v>330</v>
      </c>
      <c r="B99" s="51" t="s">
        <v>205</v>
      </c>
      <c r="C99" s="97" t="s">
        <v>328</v>
      </c>
      <c r="D99" s="97" t="s">
        <v>319</v>
      </c>
      <c r="E99" s="97" t="s">
        <v>329</v>
      </c>
      <c r="F99" s="97" t="s">
        <v>402</v>
      </c>
      <c r="G99" s="38" t="s">
        <v>258</v>
      </c>
      <c r="H99" s="88">
        <v>0</v>
      </c>
      <c r="I99" s="88" t="s">
        <v>377</v>
      </c>
      <c r="J99" s="79" t="s">
        <v>81</v>
      </c>
      <c r="K99" s="84" t="s">
        <v>378</v>
      </c>
      <c r="L99" s="88" t="s">
        <v>371</v>
      </c>
      <c r="M99" s="79" t="s">
        <v>84</v>
      </c>
      <c r="N99" s="89">
        <v>1</v>
      </c>
      <c r="O99" s="37" t="s">
        <v>356</v>
      </c>
      <c r="P99" s="37" t="s">
        <v>356</v>
      </c>
      <c r="Q99" s="37" t="s">
        <v>356</v>
      </c>
      <c r="R99" s="37" t="s">
        <v>356</v>
      </c>
      <c r="S99" s="90">
        <v>11606319.640000001</v>
      </c>
      <c r="T99" s="91">
        <f t="shared" si="2"/>
        <v>11606319.640000001</v>
      </c>
      <c r="U99" s="65">
        <f t="shared" si="1"/>
        <v>12999077.996800002</v>
      </c>
      <c r="V99" s="84"/>
      <c r="W99" s="115">
        <v>2018</v>
      </c>
      <c r="X99" s="51" t="s">
        <v>409</v>
      </c>
    </row>
    <row r="100" spans="1:24" ht="15" customHeight="1">
      <c r="A100" s="98" t="s">
        <v>331</v>
      </c>
      <c r="B100" s="51" t="s">
        <v>205</v>
      </c>
      <c r="C100" s="97" t="s">
        <v>318</v>
      </c>
      <c r="D100" s="97" t="s">
        <v>319</v>
      </c>
      <c r="E100" s="97" t="s">
        <v>320</v>
      </c>
      <c r="F100" s="97" t="s">
        <v>403</v>
      </c>
      <c r="G100" s="38" t="s">
        <v>258</v>
      </c>
      <c r="H100" s="88">
        <v>0</v>
      </c>
      <c r="I100" s="88" t="s">
        <v>376</v>
      </c>
      <c r="J100" s="79" t="s">
        <v>81</v>
      </c>
      <c r="K100" s="84" t="s">
        <v>378</v>
      </c>
      <c r="L100" s="88" t="s">
        <v>373</v>
      </c>
      <c r="M100" s="79" t="s">
        <v>84</v>
      </c>
      <c r="N100" s="89">
        <v>1</v>
      </c>
      <c r="O100" s="37" t="s">
        <v>356</v>
      </c>
      <c r="P100" s="37" t="s">
        <v>356</v>
      </c>
      <c r="Q100" s="37" t="s">
        <v>356</v>
      </c>
      <c r="R100" s="37" t="s">
        <v>356</v>
      </c>
      <c r="S100" s="90">
        <v>7520113.3899999997</v>
      </c>
      <c r="T100" s="91">
        <f t="shared" si="2"/>
        <v>7520113.3899999997</v>
      </c>
      <c r="U100" s="65">
        <f t="shared" si="1"/>
        <v>8422526.9967999998</v>
      </c>
      <c r="V100" s="84"/>
      <c r="W100" s="114">
        <v>2018</v>
      </c>
      <c r="X100" s="51"/>
    </row>
    <row r="101" spans="1:24" ht="15" customHeight="1">
      <c r="A101" s="98" t="s">
        <v>332</v>
      </c>
      <c r="B101" s="51" t="s">
        <v>205</v>
      </c>
      <c r="C101" s="97" t="s">
        <v>318</v>
      </c>
      <c r="D101" s="97" t="s">
        <v>319</v>
      </c>
      <c r="E101" s="97" t="s">
        <v>320</v>
      </c>
      <c r="F101" s="97" t="s">
        <v>403</v>
      </c>
      <c r="G101" s="38" t="s">
        <v>258</v>
      </c>
      <c r="H101" s="80" t="s">
        <v>79</v>
      </c>
      <c r="I101" s="88" t="s">
        <v>377</v>
      </c>
      <c r="J101" s="79" t="s">
        <v>81</v>
      </c>
      <c r="K101" s="84" t="s">
        <v>378</v>
      </c>
      <c r="L101" s="88" t="s">
        <v>373</v>
      </c>
      <c r="M101" s="79" t="s">
        <v>84</v>
      </c>
      <c r="N101" s="89">
        <v>1</v>
      </c>
      <c r="O101" s="37" t="s">
        <v>356</v>
      </c>
      <c r="P101" s="37" t="s">
        <v>356</v>
      </c>
      <c r="Q101" s="37" t="s">
        <v>356</v>
      </c>
      <c r="R101" s="37" t="s">
        <v>356</v>
      </c>
      <c r="S101" s="90">
        <v>7520113.3899999997</v>
      </c>
      <c r="T101" s="91">
        <f t="shared" si="2"/>
        <v>7520113.3899999997</v>
      </c>
      <c r="U101" s="65">
        <f t="shared" si="1"/>
        <v>8422526.9967999998</v>
      </c>
      <c r="V101" s="84"/>
      <c r="W101" s="115">
        <v>2018</v>
      </c>
      <c r="X101" s="51" t="s">
        <v>409</v>
      </c>
    </row>
    <row r="102" spans="1:24" ht="15" customHeight="1">
      <c r="A102" s="97" t="s">
        <v>333</v>
      </c>
      <c r="B102" s="51" t="s">
        <v>205</v>
      </c>
      <c r="C102" s="93" t="s">
        <v>334</v>
      </c>
      <c r="D102" s="93" t="s">
        <v>335</v>
      </c>
      <c r="E102" s="93" t="s">
        <v>336</v>
      </c>
      <c r="F102" s="97" t="s">
        <v>404</v>
      </c>
      <c r="G102" s="38" t="s">
        <v>258</v>
      </c>
      <c r="H102" s="80" t="s">
        <v>79</v>
      </c>
      <c r="I102" s="88" t="s">
        <v>376</v>
      </c>
      <c r="J102" s="79" t="s">
        <v>81</v>
      </c>
      <c r="K102" s="84" t="s">
        <v>378</v>
      </c>
      <c r="L102" s="88" t="s">
        <v>370</v>
      </c>
      <c r="M102" s="79" t="s">
        <v>84</v>
      </c>
      <c r="N102" s="89">
        <v>1</v>
      </c>
      <c r="O102" s="37" t="s">
        <v>356</v>
      </c>
      <c r="P102" s="37" t="s">
        <v>356</v>
      </c>
      <c r="Q102" s="37" t="s">
        <v>356</v>
      </c>
      <c r="R102" s="37" t="s">
        <v>356</v>
      </c>
      <c r="S102" s="90">
        <v>13475732.140000001</v>
      </c>
      <c r="T102" s="91">
        <f t="shared" si="2"/>
        <v>13475732.140000001</v>
      </c>
      <c r="U102" s="83">
        <f t="shared" si="1"/>
        <v>15092819.996800002</v>
      </c>
      <c r="V102" s="84"/>
      <c r="W102" s="116">
        <v>2018</v>
      </c>
      <c r="X102" s="51"/>
    </row>
    <row r="103" spans="1:24" ht="15" customHeight="1">
      <c r="A103" s="97" t="s">
        <v>337</v>
      </c>
      <c r="B103" s="51" t="s">
        <v>205</v>
      </c>
      <c r="C103" s="93" t="s">
        <v>334</v>
      </c>
      <c r="D103" s="93" t="s">
        <v>335</v>
      </c>
      <c r="E103" s="93" t="s">
        <v>336</v>
      </c>
      <c r="F103" s="97" t="s">
        <v>404</v>
      </c>
      <c r="G103" s="38" t="s">
        <v>258</v>
      </c>
      <c r="H103" s="88">
        <v>0</v>
      </c>
      <c r="I103" s="88" t="s">
        <v>377</v>
      </c>
      <c r="J103" s="79" t="s">
        <v>81</v>
      </c>
      <c r="K103" s="84" t="s">
        <v>378</v>
      </c>
      <c r="L103" s="88" t="s">
        <v>371</v>
      </c>
      <c r="M103" s="79" t="s">
        <v>84</v>
      </c>
      <c r="N103" s="89">
        <v>1</v>
      </c>
      <c r="O103" s="37" t="s">
        <v>356</v>
      </c>
      <c r="P103" s="37" t="s">
        <v>356</v>
      </c>
      <c r="Q103" s="37" t="s">
        <v>356</v>
      </c>
      <c r="R103" s="37" t="s">
        <v>356</v>
      </c>
      <c r="S103" s="90">
        <v>13475732.140000001</v>
      </c>
      <c r="T103" s="91">
        <f t="shared" si="2"/>
        <v>13475732.140000001</v>
      </c>
      <c r="U103" s="65">
        <f t="shared" si="1"/>
        <v>15092819.996800002</v>
      </c>
      <c r="V103" s="84"/>
      <c r="W103" s="115">
        <v>2018</v>
      </c>
      <c r="X103" s="51" t="s">
        <v>409</v>
      </c>
    </row>
    <row r="104" spans="1:24" ht="15" customHeight="1">
      <c r="A104" s="97" t="s">
        <v>471</v>
      </c>
      <c r="B104" s="51" t="s">
        <v>205</v>
      </c>
      <c r="C104" s="93" t="s">
        <v>334</v>
      </c>
      <c r="D104" s="93" t="s">
        <v>335</v>
      </c>
      <c r="E104" s="93" t="s">
        <v>336</v>
      </c>
      <c r="F104" s="97" t="s">
        <v>404</v>
      </c>
      <c r="G104" s="38" t="s">
        <v>258</v>
      </c>
      <c r="H104" s="88">
        <v>0</v>
      </c>
      <c r="I104" s="88" t="s">
        <v>377</v>
      </c>
      <c r="J104" s="79" t="s">
        <v>81</v>
      </c>
      <c r="K104" s="84" t="s">
        <v>378</v>
      </c>
      <c r="L104" s="88" t="s">
        <v>371</v>
      </c>
      <c r="M104" s="79" t="s">
        <v>84</v>
      </c>
      <c r="N104" s="89">
        <v>1</v>
      </c>
      <c r="O104" s="37" t="s">
        <v>356</v>
      </c>
      <c r="P104" s="37" t="s">
        <v>356</v>
      </c>
      <c r="Q104" s="37" t="s">
        <v>356</v>
      </c>
      <c r="R104" s="37" t="s">
        <v>356</v>
      </c>
      <c r="S104" s="90">
        <v>22753000</v>
      </c>
      <c r="T104" s="91">
        <f t="shared" ref="T104" si="11">N104*S104</f>
        <v>22753000</v>
      </c>
      <c r="U104" s="65">
        <f t="shared" ref="U104" si="12">T104*1.12</f>
        <v>25483360.000000004</v>
      </c>
      <c r="V104" s="84"/>
      <c r="W104" s="142">
        <v>2019</v>
      </c>
      <c r="X104" s="51"/>
    </row>
    <row r="105" spans="1:24" ht="15" customHeight="1">
      <c r="A105" s="96" t="s">
        <v>338</v>
      </c>
      <c r="B105" s="51" t="s">
        <v>205</v>
      </c>
      <c r="C105" s="101" t="s">
        <v>339</v>
      </c>
      <c r="D105" s="101" t="s">
        <v>340</v>
      </c>
      <c r="E105" s="101" t="s">
        <v>341</v>
      </c>
      <c r="F105" s="102" t="s">
        <v>405</v>
      </c>
      <c r="G105" s="38" t="s">
        <v>258</v>
      </c>
      <c r="H105" s="88">
        <v>0</v>
      </c>
      <c r="I105" s="88" t="s">
        <v>376</v>
      </c>
      <c r="J105" s="79" t="s">
        <v>81</v>
      </c>
      <c r="K105" s="84" t="s">
        <v>378</v>
      </c>
      <c r="L105" s="88" t="s">
        <v>373</v>
      </c>
      <c r="M105" s="79" t="s">
        <v>84</v>
      </c>
      <c r="N105" s="89">
        <v>1</v>
      </c>
      <c r="O105" s="37" t="s">
        <v>356</v>
      </c>
      <c r="P105" s="37" t="s">
        <v>356</v>
      </c>
      <c r="Q105" s="37" t="s">
        <v>356</v>
      </c>
      <c r="R105" s="37" t="s">
        <v>356</v>
      </c>
      <c r="S105" s="90">
        <v>511931250</v>
      </c>
      <c r="T105" s="91">
        <f t="shared" si="2"/>
        <v>511931250</v>
      </c>
      <c r="U105" s="65">
        <f t="shared" si="1"/>
        <v>573363000</v>
      </c>
      <c r="V105" s="84"/>
      <c r="W105" s="114">
        <v>2018</v>
      </c>
      <c r="X105" s="51"/>
    </row>
    <row r="106" spans="1:24" ht="15" customHeight="1">
      <c r="A106" s="98" t="s">
        <v>342</v>
      </c>
      <c r="B106" s="51" t="s">
        <v>205</v>
      </c>
      <c r="C106" s="97" t="s">
        <v>343</v>
      </c>
      <c r="D106" s="97" t="s">
        <v>344</v>
      </c>
      <c r="E106" s="97" t="s">
        <v>345</v>
      </c>
      <c r="F106" s="97" t="s">
        <v>406</v>
      </c>
      <c r="G106" s="38" t="s">
        <v>258</v>
      </c>
      <c r="H106" s="80" t="s">
        <v>79</v>
      </c>
      <c r="I106" s="88" t="s">
        <v>376</v>
      </c>
      <c r="J106" s="79" t="s">
        <v>81</v>
      </c>
      <c r="K106" s="84" t="s">
        <v>378</v>
      </c>
      <c r="L106" s="88" t="s">
        <v>370</v>
      </c>
      <c r="M106" s="79" t="s">
        <v>84</v>
      </c>
      <c r="N106" s="89">
        <v>1</v>
      </c>
      <c r="O106" s="37" t="s">
        <v>356</v>
      </c>
      <c r="P106" s="37" t="s">
        <v>356</v>
      </c>
      <c r="Q106" s="37" t="s">
        <v>356</v>
      </c>
      <c r="R106" s="37" t="s">
        <v>356</v>
      </c>
      <c r="S106" s="90">
        <v>151070500</v>
      </c>
      <c r="T106" s="91">
        <f t="shared" si="2"/>
        <v>151070500</v>
      </c>
      <c r="U106" s="65">
        <f t="shared" si="1"/>
        <v>169198960.00000003</v>
      </c>
      <c r="V106" s="84"/>
      <c r="W106" s="115">
        <v>2018</v>
      </c>
      <c r="X106" s="51"/>
    </row>
    <row r="107" spans="1:24" ht="15" customHeight="1">
      <c r="A107" s="98" t="s">
        <v>346</v>
      </c>
      <c r="B107" s="51" t="s">
        <v>205</v>
      </c>
      <c r="C107" s="97" t="s">
        <v>343</v>
      </c>
      <c r="D107" s="97" t="s">
        <v>344</v>
      </c>
      <c r="E107" s="97" t="s">
        <v>345</v>
      </c>
      <c r="F107" s="97" t="s">
        <v>406</v>
      </c>
      <c r="G107" s="38" t="s">
        <v>258</v>
      </c>
      <c r="H107" s="80" t="s">
        <v>79</v>
      </c>
      <c r="I107" s="88" t="s">
        <v>377</v>
      </c>
      <c r="J107" s="79" t="s">
        <v>81</v>
      </c>
      <c r="K107" s="84" t="s">
        <v>378</v>
      </c>
      <c r="L107" s="88" t="s">
        <v>371</v>
      </c>
      <c r="M107" s="79" t="s">
        <v>84</v>
      </c>
      <c r="N107" s="89">
        <v>1</v>
      </c>
      <c r="O107" s="37" t="s">
        <v>356</v>
      </c>
      <c r="P107" s="37" t="s">
        <v>356</v>
      </c>
      <c r="Q107" s="37" t="s">
        <v>356</v>
      </c>
      <c r="R107" s="37" t="s">
        <v>356</v>
      </c>
      <c r="S107" s="90">
        <v>151070500</v>
      </c>
      <c r="T107" s="91">
        <f t="shared" si="2"/>
        <v>151070500</v>
      </c>
      <c r="U107" s="83">
        <f t="shared" si="1"/>
        <v>169198960.00000003</v>
      </c>
      <c r="V107" s="84"/>
      <c r="W107" s="114">
        <v>2018</v>
      </c>
      <c r="X107" s="51" t="s">
        <v>409</v>
      </c>
    </row>
    <row r="108" spans="1:24" ht="15" customHeight="1">
      <c r="A108" s="97" t="s">
        <v>347</v>
      </c>
      <c r="B108" s="51" t="s">
        <v>205</v>
      </c>
      <c r="C108" s="97" t="s">
        <v>348</v>
      </c>
      <c r="D108" s="97" t="s">
        <v>349</v>
      </c>
      <c r="E108" s="97" t="s">
        <v>349</v>
      </c>
      <c r="F108" s="103" t="s">
        <v>407</v>
      </c>
      <c r="G108" s="38" t="s">
        <v>258</v>
      </c>
      <c r="H108" s="88">
        <v>0</v>
      </c>
      <c r="I108" s="88" t="s">
        <v>376</v>
      </c>
      <c r="J108" s="79" t="s">
        <v>81</v>
      </c>
      <c r="K108" s="84" t="s">
        <v>378</v>
      </c>
      <c r="L108" s="88" t="s">
        <v>370</v>
      </c>
      <c r="M108" s="79" t="s">
        <v>84</v>
      </c>
      <c r="N108" s="89">
        <v>1</v>
      </c>
      <c r="O108" s="37" t="s">
        <v>356</v>
      </c>
      <c r="P108" s="37" t="s">
        <v>356</v>
      </c>
      <c r="Q108" s="37" t="s">
        <v>356</v>
      </c>
      <c r="R108" s="37" t="s">
        <v>356</v>
      </c>
      <c r="S108" s="90">
        <v>112027321.43000001</v>
      </c>
      <c r="T108" s="91">
        <f t="shared" si="2"/>
        <v>112027321.43000001</v>
      </c>
      <c r="U108" s="65">
        <f t="shared" si="1"/>
        <v>125470600.00160003</v>
      </c>
      <c r="V108" s="84"/>
      <c r="W108" s="115">
        <v>2018</v>
      </c>
      <c r="X108" s="51"/>
    </row>
    <row r="109" spans="1:24" ht="15" customHeight="1">
      <c r="A109" s="97" t="s">
        <v>350</v>
      </c>
      <c r="B109" s="51" t="s">
        <v>205</v>
      </c>
      <c r="C109" s="97" t="s">
        <v>348</v>
      </c>
      <c r="D109" s="97" t="s">
        <v>349</v>
      </c>
      <c r="E109" s="97" t="s">
        <v>349</v>
      </c>
      <c r="F109" s="103" t="s">
        <v>407</v>
      </c>
      <c r="G109" s="38" t="s">
        <v>258</v>
      </c>
      <c r="H109" s="88">
        <v>0</v>
      </c>
      <c r="I109" s="88" t="s">
        <v>377</v>
      </c>
      <c r="J109" s="79" t="s">
        <v>81</v>
      </c>
      <c r="K109" s="84" t="s">
        <v>378</v>
      </c>
      <c r="L109" s="88" t="s">
        <v>371</v>
      </c>
      <c r="M109" s="79" t="s">
        <v>84</v>
      </c>
      <c r="N109" s="89">
        <v>1</v>
      </c>
      <c r="O109" s="37" t="s">
        <v>356</v>
      </c>
      <c r="P109" s="37" t="s">
        <v>356</v>
      </c>
      <c r="Q109" s="37" t="s">
        <v>356</v>
      </c>
      <c r="R109" s="37" t="s">
        <v>356</v>
      </c>
      <c r="S109" s="90">
        <v>112027321.43000001</v>
      </c>
      <c r="T109" s="91">
        <f t="shared" si="2"/>
        <v>112027321.43000001</v>
      </c>
      <c r="U109" s="65">
        <f t="shared" si="1"/>
        <v>125470600.00160003</v>
      </c>
      <c r="V109" s="84"/>
      <c r="W109" s="114">
        <v>2018</v>
      </c>
      <c r="X109" s="51" t="s">
        <v>409</v>
      </c>
    </row>
    <row r="110" spans="1:24" ht="15" customHeight="1">
      <c r="A110" s="98" t="s">
        <v>351</v>
      </c>
      <c r="B110" s="51" t="s">
        <v>205</v>
      </c>
      <c r="C110" s="97" t="s">
        <v>352</v>
      </c>
      <c r="D110" s="97" t="s">
        <v>353</v>
      </c>
      <c r="E110" s="97" t="s">
        <v>354</v>
      </c>
      <c r="F110" s="103" t="s">
        <v>408</v>
      </c>
      <c r="G110" s="38" t="s">
        <v>258</v>
      </c>
      <c r="H110" s="80" t="s">
        <v>79</v>
      </c>
      <c r="I110" s="88" t="s">
        <v>376</v>
      </c>
      <c r="J110" s="79" t="s">
        <v>81</v>
      </c>
      <c r="K110" s="84" t="s">
        <v>378</v>
      </c>
      <c r="L110" s="88" t="s">
        <v>373</v>
      </c>
      <c r="M110" s="79" t="s">
        <v>84</v>
      </c>
      <c r="N110" s="89">
        <v>1</v>
      </c>
      <c r="O110" s="37" t="s">
        <v>356</v>
      </c>
      <c r="P110" s="37" t="s">
        <v>356</v>
      </c>
      <c r="Q110" s="37" t="s">
        <v>356</v>
      </c>
      <c r="R110" s="37" t="s">
        <v>356</v>
      </c>
      <c r="S110" s="90">
        <v>233638750</v>
      </c>
      <c r="T110" s="91">
        <f t="shared" si="2"/>
        <v>233638750</v>
      </c>
      <c r="U110" s="65">
        <f t="shared" si="1"/>
        <v>261675400.00000003</v>
      </c>
      <c r="V110" s="84"/>
      <c r="W110" s="115">
        <v>2018</v>
      </c>
      <c r="X110" s="51"/>
    </row>
    <row r="111" spans="1:24" ht="15" customHeight="1">
      <c r="A111" s="98" t="s">
        <v>355</v>
      </c>
      <c r="B111" s="51" t="s">
        <v>205</v>
      </c>
      <c r="C111" s="97" t="s">
        <v>352</v>
      </c>
      <c r="D111" s="97" t="s">
        <v>353</v>
      </c>
      <c r="E111" s="97" t="s">
        <v>354</v>
      </c>
      <c r="F111" s="103" t="s">
        <v>408</v>
      </c>
      <c r="G111" s="38" t="s">
        <v>258</v>
      </c>
      <c r="H111" s="80" t="s">
        <v>79</v>
      </c>
      <c r="I111" s="88" t="s">
        <v>377</v>
      </c>
      <c r="J111" s="79" t="s">
        <v>81</v>
      </c>
      <c r="K111" s="84" t="s">
        <v>378</v>
      </c>
      <c r="L111" s="88" t="s">
        <v>371</v>
      </c>
      <c r="M111" s="79" t="s">
        <v>84</v>
      </c>
      <c r="N111" s="89">
        <v>1</v>
      </c>
      <c r="O111" s="37" t="s">
        <v>356</v>
      </c>
      <c r="P111" s="37" t="s">
        <v>356</v>
      </c>
      <c r="Q111" s="37" t="s">
        <v>356</v>
      </c>
      <c r="R111" s="37" t="s">
        <v>356</v>
      </c>
      <c r="S111" s="90">
        <v>233638750</v>
      </c>
      <c r="T111" s="91">
        <f t="shared" si="2"/>
        <v>233638750</v>
      </c>
      <c r="U111" s="83">
        <f t="shared" si="1"/>
        <v>261675400.00000003</v>
      </c>
      <c r="V111" s="84"/>
      <c r="W111" s="114">
        <v>2018</v>
      </c>
      <c r="X111" s="51" t="s">
        <v>409</v>
      </c>
    </row>
    <row r="112" spans="1:24" ht="15" customHeight="1">
      <c r="A112" s="119" t="s">
        <v>411</v>
      </c>
      <c r="B112" s="51" t="s">
        <v>205</v>
      </c>
      <c r="C112" s="120" t="s">
        <v>412</v>
      </c>
      <c r="D112" s="120" t="s">
        <v>413</v>
      </c>
      <c r="E112" s="121" t="s">
        <v>414</v>
      </c>
      <c r="F112" s="122" t="s">
        <v>429</v>
      </c>
      <c r="G112" s="38" t="s">
        <v>258</v>
      </c>
      <c r="H112" s="88">
        <v>0</v>
      </c>
      <c r="I112" s="80" t="s">
        <v>427</v>
      </c>
      <c r="J112" s="79" t="s">
        <v>81</v>
      </c>
      <c r="K112" s="84" t="s">
        <v>378</v>
      </c>
      <c r="L112" s="88" t="s">
        <v>428</v>
      </c>
      <c r="M112" s="79" t="s">
        <v>84</v>
      </c>
      <c r="N112" s="89"/>
      <c r="O112" s="89">
        <v>1</v>
      </c>
      <c r="P112" s="84"/>
      <c r="Q112" s="84"/>
      <c r="R112" s="104"/>
      <c r="S112" s="107">
        <v>58145791.07</v>
      </c>
      <c r="T112" s="107">
        <f>O112*S112</f>
        <v>58145791.07</v>
      </c>
      <c r="U112" s="107">
        <f t="shared" si="1"/>
        <v>65123285.99840001</v>
      </c>
      <c r="V112" s="84"/>
      <c r="W112" s="118">
        <v>2019</v>
      </c>
      <c r="X112" s="51"/>
    </row>
    <row r="113" spans="1:24" ht="15" customHeight="1">
      <c r="A113" s="119" t="s">
        <v>415</v>
      </c>
      <c r="B113" s="51" t="s">
        <v>205</v>
      </c>
      <c r="C113" s="123" t="s">
        <v>416</v>
      </c>
      <c r="D113" s="123" t="s">
        <v>417</v>
      </c>
      <c r="E113" s="124" t="s">
        <v>418</v>
      </c>
      <c r="F113" s="122" t="s">
        <v>430</v>
      </c>
      <c r="G113" s="38" t="s">
        <v>258</v>
      </c>
      <c r="H113" s="88">
        <v>0</v>
      </c>
      <c r="I113" s="80" t="s">
        <v>427</v>
      </c>
      <c r="J113" s="79" t="s">
        <v>81</v>
      </c>
      <c r="K113" s="84" t="s">
        <v>378</v>
      </c>
      <c r="L113" s="88" t="s">
        <v>428</v>
      </c>
      <c r="M113" s="79" t="s">
        <v>84</v>
      </c>
      <c r="N113" s="89"/>
      <c r="O113" s="89">
        <v>1</v>
      </c>
      <c r="P113" s="84"/>
      <c r="Q113" s="84"/>
      <c r="R113" s="84"/>
      <c r="S113" s="107">
        <v>123658883.93000001</v>
      </c>
      <c r="T113" s="107">
        <f t="shared" ref="T113:T117" si="13">O113*S113</f>
        <v>123658883.93000001</v>
      </c>
      <c r="U113" s="107">
        <f t="shared" si="1"/>
        <v>138497950.00160003</v>
      </c>
      <c r="V113" s="84"/>
      <c r="W113" s="118">
        <v>2019</v>
      </c>
      <c r="X113" s="51"/>
    </row>
    <row r="114" spans="1:24" ht="15" customHeight="1">
      <c r="A114" s="119" t="s">
        <v>419</v>
      </c>
      <c r="B114" s="51" t="s">
        <v>205</v>
      </c>
      <c r="C114" s="123" t="s">
        <v>272</v>
      </c>
      <c r="D114" s="123" t="s">
        <v>273</v>
      </c>
      <c r="E114" s="124" t="s">
        <v>274</v>
      </c>
      <c r="F114" s="122" t="s">
        <v>431</v>
      </c>
      <c r="G114" s="38" t="s">
        <v>258</v>
      </c>
      <c r="H114" s="80" t="s">
        <v>79</v>
      </c>
      <c r="I114" s="80" t="s">
        <v>427</v>
      </c>
      <c r="J114" s="79" t="s">
        <v>81</v>
      </c>
      <c r="K114" s="84" t="s">
        <v>378</v>
      </c>
      <c r="L114" s="88" t="s">
        <v>428</v>
      </c>
      <c r="M114" s="79" t="s">
        <v>84</v>
      </c>
      <c r="N114" s="89"/>
      <c r="O114" s="89">
        <v>1</v>
      </c>
      <c r="P114" s="84"/>
      <c r="Q114" s="84"/>
      <c r="R114" s="84"/>
      <c r="S114" s="107">
        <v>361940793.75</v>
      </c>
      <c r="T114" s="107">
        <f t="shared" si="13"/>
        <v>361940793.75</v>
      </c>
      <c r="U114" s="107">
        <f t="shared" ref="U114:U116" si="14">T114*1.12</f>
        <v>405373689.00000006</v>
      </c>
      <c r="V114" s="84"/>
      <c r="W114" s="118">
        <v>2019</v>
      </c>
      <c r="X114" s="51"/>
    </row>
    <row r="115" spans="1:24" ht="15" customHeight="1">
      <c r="A115" s="119" t="s">
        <v>420</v>
      </c>
      <c r="B115" s="51" t="s">
        <v>205</v>
      </c>
      <c r="C115" s="123" t="s">
        <v>421</v>
      </c>
      <c r="D115" s="123" t="s">
        <v>422</v>
      </c>
      <c r="E115" s="124" t="s">
        <v>423</v>
      </c>
      <c r="F115" s="122" t="s">
        <v>432</v>
      </c>
      <c r="G115" s="38" t="s">
        <v>258</v>
      </c>
      <c r="H115" s="80" t="s">
        <v>79</v>
      </c>
      <c r="I115" s="80" t="s">
        <v>427</v>
      </c>
      <c r="J115" s="79" t="s">
        <v>81</v>
      </c>
      <c r="K115" s="84" t="s">
        <v>378</v>
      </c>
      <c r="L115" s="88" t="s">
        <v>428</v>
      </c>
      <c r="M115" s="79" t="s">
        <v>84</v>
      </c>
      <c r="N115" s="89"/>
      <c r="O115" s="89">
        <v>1</v>
      </c>
      <c r="P115" s="84"/>
      <c r="Q115" s="84"/>
      <c r="R115" s="84"/>
      <c r="S115" s="107">
        <v>294635357.13999999</v>
      </c>
      <c r="T115" s="107">
        <f t="shared" si="13"/>
        <v>294635357.13999999</v>
      </c>
      <c r="U115" s="107">
        <f t="shared" si="14"/>
        <v>329991599.99680001</v>
      </c>
      <c r="V115" s="84"/>
      <c r="W115" s="118">
        <v>2019</v>
      </c>
      <c r="X115" s="51"/>
    </row>
    <row r="116" spans="1:24" ht="15" customHeight="1">
      <c r="A116" s="119" t="s">
        <v>424</v>
      </c>
      <c r="B116" s="51" t="s">
        <v>205</v>
      </c>
      <c r="C116" s="123" t="s">
        <v>425</v>
      </c>
      <c r="D116" s="123" t="s">
        <v>256</v>
      </c>
      <c r="E116" s="124" t="s">
        <v>426</v>
      </c>
      <c r="F116" s="122" t="s">
        <v>433</v>
      </c>
      <c r="G116" s="38" t="s">
        <v>258</v>
      </c>
      <c r="H116" s="88">
        <v>0</v>
      </c>
      <c r="I116" s="80" t="s">
        <v>427</v>
      </c>
      <c r="J116" s="79" t="s">
        <v>81</v>
      </c>
      <c r="K116" s="84" t="s">
        <v>378</v>
      </c>
      <c r="L116" s="88" t="s">
        <v>428</v>
      </c>
      <c r="M116" s="79" t="s">
        <v>84</v>
      </c>
      <c r="N116" s="89"/>
      <c r="O116" s="89">
        <v>1</v>
      </c>
      <c r="P116" s="84"/>
      <c r="Q116" s="84"/>
      <c r="R116" s="84"/>
      <c r="S116" s="107">
        <v>343830111.61000001</v>
      </c>
      <c r="T116" s="107">
        <f t="shared" si="13"/>
        <v>343830111.61000001</v>
      </c>
      <c r="U116" s="107">
        <f t="shared" si="14"/>
        <v>385089725.00320005</v>
      </c>
      <c r="V116" s="84"/>
      <c r="W116" s="118">
        <v>2019</v>
      </c>
      <c r="X116" s="51"/>
    </row>
    <row r="117" spans="1:24" ht="15" customHeight="1">
      <c r="A117" s="138" t="s">
        <v>434</v>
      </c>
      <c r="B117" s="51" t="s">
        <v>205</v>
      </c>
      <c r="C117" s="79" t="s">
        <v>437</v>
      </c>
      <c r="D117" s="129" t="s">
        <v>439</v>
      </c>
      <c r="E117" s="130" t="s">
        <v>441</v>
      </c>
      <c r="F117" s="129" t="s">
        <v>442</v>
      </c>
      <c r="G117" s="38" t="s">
        <v>443</v>
      </c>
      <c r="H117" s="80">
        <v>0</v>
      </c>
      <c r="I117" s="80" t="s">
        <v>427</v>
      </c>
      <c r="J117" s="79" t="s">
        <v>81</v>
      </c>
      <c r="K117" s="84" t="s">
        <v>378</v>
      </c>
      <c r="L117" s="88" t="s">
        <v>447</v>
      </c>
      <c r="M117" s="79" t="s">
        <v>84</v>
      </c>
      <c r="N117" s="84"/>
      <c r="O117" s="89">
        <v>1</v>
      </c>
      <c r="P117" s="84"/>
      <c r="Q117" s="84"/>
      <c r="S117" s="107">
        <v>13850000</v>
      </c>
      <c r="T117" s="107">
        <f t="shared" si="13"/>
        <v>13850000</v>
      </c>
      <c r="U117" s="105">
        <f>T118*1.12</f>
        <v>7272565653.5951996</v>
      </c>
      <c r="V117" s="84"/>
      <c r="W117" s="118"/>
      <c r="X117" s="51"/>
    </row>
    <row r="118" spans="1:24" ht="15" customHeight="1">
      <c r="A118" s="79"/>
      <c r="B118" s="51"/>
      <c r="C118" s="79"/>
      <c r="D118" s="79"/>
      <c r="E118" s="79"/>
      <c r="F118" s="79"/>
      <c r="G118" s="80"/>
      <c r="H118" s="80"/>
      <c r="I118" s="80"/>
      <c r="J118" s="79"/>
      <c r="K118" s="80"/>
      <c r="L118" s="79"/>
      <c r="M118" s="79"/>
      <c r="N118" s="84"/>
      <c r="O118" s="84"/>
      <c r="P118" s="84"/>
      <c r="Q118" s="84"/>
      <c r="R118" s="104"/>
      <c r="S118" s="84"/>
      <c r="T118" s="105">
        <f>SUM(T14:T117)</f>
        <v>6493362190.7099991</v>
      </c>
      <c r="U118" s="107"/>
      <c r="V118" s="84"/>
      <c r="W118" s="106"/>
      <c r="X118" s="51"/>
    </row>
    <row r="119" spans="1:24" ht="15" customHeight="1">
      <c r="A119" s="79"/>
      <c r="B119" s="51"/>
      <c r="C119" s="79"/>
      <c r="D119" s="79"/>
      <c r="E119" s="79"/>
      <c r="F119" s="79"/>
      <c r="G119" s="80"/>
      <c r="H119" s="80"/>
      <c r="I119" s="80"/>
      <c r="J119" s="79"/>
      <c r="K119" s="80"/>
      <c r="L119" s="79"/>
      <c r="M119" s="79"/>
      <c r="N119" s="84"/>
      <c r="O119" s="84"/>
      <c r="P119" s="84"/>
      <c r="Q119" s="84"/>
      <c r="R119" s="104"/>
      <c r="S119" s="84"/>
      <c r="T119" s="107"/>
      <c r="U119" s="107"/>
      <c r="V119" s="84"/>
      <c r="W119" s="106"/>
      <c r="X119" s="51"/>
    </row>
    <row r="120" spans="1:24" ht="15" customHeight="1">
      <c r="A120" s="79"/>
      <c r="B120" s="51"/>
      <c r="C120" s="79"/>
      <c r="D120" s="79"/>
      <c r="E120" s="79"/>
      <c r="F120" s="79"/>
      <c r="G120" s="80"/>
      <c r="H120" s="80"/>
      <c r="I120" s="80"/>
      <c r="J120" s="79"/>
      <c r="K120" s="80"/>
      <c r="L120" s="79"/>
      <c r="M120" s="79"/>
      <c r="N120" s="84"/>
      <c r="O120" s="84"/>
      <c r="P120" s="84"/>
      <c r="Q120" s="84"/>
      <c r="R120" s="104"/>
      <c r="S120" s="84"/>
      <c r="T120" s="107"/>
      <c r="U120" s="107"/>
      <c r="V120" s="84"/>
      <c r="W120" s="106"/>
      <c r="X120" s="51"/>
    </row>
    <row r="121" spans="1:24" ht="15" customHeight="1">
      <c r="A121" s="53" t="s">
        <v>207</v>
      </c>
      <c r="B121" s="51" t="s">
        <v>205</v>
      </c>
      <c r="C121" s="53" t="s">
        <v>208</v>
      </c>
      <c r="D121" s="53" t="s">
        <v>209</v>
      </c>
      <c r="E121" s="53" t="s">
        <v>210</v>
      </c>
      <c r="F121" s="53" t="s">
        <v>211</v>
      </c>
      <c r="G121" s="54" t="s">
        <v>78</v>
      </c>
      <c r="H121" s="54" t="s">
        <v>212</v>
      </c>
      <c r="I121" s="80" t="s">
        <v>80</v>
      </c>
      <c r="J121" s="53" t="s">
        <v>81</v>
      </c>
      <c r="K121" s="54" t="s">
        <v>85</v>
      </c>
      <c r="L121" s="53" t="s">
        <v>83</v>
      </c>
      <c r="M121" s="53"/>
      <c r="N121" s="84">
        <v>831000</v>
      </c>
      <c r="O121" s="84">
        <v>880860</v>
      </c>
      <c r="P121" s="84">
        <v>933711.6</v>
      </c>
      <c r="Q121" s="84">
        <v>989734.3</v>
      </c>
      <c r="R121" s="104">
        <v>1049118.3500000001</v>
      </c>
      <c r="S121" s="58"/>
      <c r="T121" s="107">
        <f>SUM(N121:R121)</f>
        <v>4684424.25</v>
      </c>
      <c r="U121" s="107">
        <f>T121*1.12</f>
        <v>5246555.16</v>
      </c>
      <c r="V121" s="84"/>
      <c r="W121" s="59">
        <v>2018</v>
      </c>
      <c r="X121" s="51"/>
    </row>
    <row r="122" spans="1:24" ht="15" customHeight="1">
      <c r="A122" s="79"/>
      <c r="B122" s="51"/>
      <c r="C122" s="79"/>
      <c r="D122" s="79"/>
      <c r="E122" s="79"/>
      <c r="F122" s="79"/>
      <c r="G122" s="80"/>
      <c r="H122" s="80"/>
      <c r="I122" s="80"/>
      <c r="J122" s="79"/>
      <c r="K122" s="80"/>
      <c r="L122" s="79"/>
      <c r="M122" s="79"/>
      <c r="N122" s="84"/>
      <c r="O122" s="84"/>
      <c r="P122" s="84"/>
      <c r="Q122" s="84"/>
      <c r="R122" s="104"/>
      <c r="S122" s="84"/>
      <c r="T122" s="107"/>
      <c r="U122" s="107"/>
      <c r="V122" s="84"/>
      <c r="W122" s="106"/>
      <c r="X122" s="51"/>
    </row>
    <row r="123" spans="1:24" ht="15" customHeight="1">
      <c r="A123" s="79"/>
      <c r="B123" s="51"/>
      <c r="C123" s="79"/>
      <c r="D123" s="79"/>
      <c r="E123" s="79"/>
      <c r="F123" s="79"/>
      <c r="G123" s="80"/>
      <c r="H123" s="80"/>
      <c r="I123" s="80"/>
      <c r="J123" s="79"/>
      <c r="K123" s="80"/>
      <c r="L123" s="79"/>
      <c r="M123" s="79"/>
      <c r="N123" s="84"/>
      <c r="O123" s="84"/>
      <c r="P123" s="84"/>
      <c r="Q123" s="84"/>
      <c r="R123" s="104"/>
      <c r="S123" s="84"/>
      <c r="T123" s="107"/>
      <c r="U123" s="107"/>
      <c r="V123" s="84"/>
      <c r="W123" s="106"/>
      <c r="X123" s="51"/>
    </row>
    <row r="124" spans="1:24" ht="15" customHeight="1">
      <c r="A124" s="108" t="s">
        <v>19</v>
      </c>
      <c r="B124" s="51"/>
      <c r="C124" s="79"/>
      <c r="D124" s="79"/>
      <c r="E124" s="79"/>
      <c r="F124" s="79"/>
      <c r="G124" s="80"/>
      <c r="H124" s="80"/>
      <c r="I124" s="80"/>
      <c r="J124" s="79"/>
      <c r="K124" s="80"/>
      <c r="L124" s="79"/>
      <c r="M124" s="79"/>
      <c r="N124" s="84"/>
      <c r="O124" s="84"/>
      <c r="P124" s="84"/>
      <c r="Q124" s="84"/>
      <c r="R124" s="104"/>
      <c r="S124" s="84"/>
      <c r="T124" s="107"/>
      <c r="U124" s="107"/>
      <c r="V124" s="84"/>
      <c r="W124" s="106"/>
      <c r="X124" s="51"/>
    </row>
    <row r="125" spans="1:24" ht="15" customHeight="1">
      <c r="A125" s="79" t="s">
        <v>20</v>
      </c>
      <c r="B125" s="51" t="s">
        <v>205</v>
      </c>
      <c r="C125" s="79" t="s">
        <v>213</v>
      </c>
      <c r="D125" s="79" t="s">
        <v>214</v>
      </c>
      <c r="E125" s="79" t="s">
        <v>215</v>
      </c>
      <c r="F125" s="79" t="s">
        <v>216</v>
      </c>
      <c r="G125" s="80" t="s">
        <v>78</v>
      </c>
      <c r="H125" s="80" t="s">
        <v>212</v>
      </c>
      <c r="I125" s="80" t="s">
        <v>80</v>
      </c>
      <c r="J125" s="79" t="s">
        <v>81</v>
      </c>
      <c r="K125" s="80" t="s">
        <v>85</v>
      </c>
      <c r="L125" s="79" t="s">
        <v>83</v>
      </c>
      <c r="M125" s="79"/>
      <c r="N125" s="109">
        <v>246000</v>
      </c>
      <c r="O125" s="109">
        <v>260760</v>
      </c>
      <c r="P125" s="109">
        <v>276405.59999999998</v>
      </c>
      <c r="Q125" s="109">
        <v>292989.94</v>
      </c>
      <c r="R125" s="110">
        <v>310569.33</v>
      </c>
      <c r="S125" s="51"/>
      <c r="T125" s="109">
        <f t="shared" ref="T125:T149" si="15">SUM(N125:R125)</f>
        <v>1386724.87</v>
      </c>
      <c r="U125" s="109">
        <f t="shared" ref="U125:U152" si="16">T125*1.12</f>
        <v>1553131.8544000003</v>
      </c>
      <c r="V125" s="84"/>
      <c r="W125" s="59">
        <v>2018</v>
      </c>
      <c r="X125" s="51"/>
    </row>
    <row r="126" spans="1:24" ht="15" customHeight="1">
      <c r="A126" s="79" t="s">
        <v>21</v>
      </c>
      <c r="B126" s="51" t="s">
        <v>205</v>
      </c>
      <c r="C126" s="79" t="s">
        <v>217</v>
      </c>
      <c r="D126" s="79" t="s">
        <v>218</v>
      </c>
      <c r="E126" s="79" t="s">
        <v>219</v>
      </c>
      <c r="F126" s="79" t="s">
        <v>220</v>
      </c>
      <c r="G126" s="80" t="s">
        <v>78</v>
      </c>
      <c r="H126" s="80" t="s">
        <v>212</v>
      </c>
      <c r="I126" s="80" t="s">
        <v>80</v>
      </c>
      <c r="J126" s="79" t="s">
        <v>81</v>
      </c>
      <c r="K126" s="80" t="s">
        <v>85</v>
      </c>
      <c r="L126" s="79" t="s">
        <v>83</v>
      </c>
      <c r="M126" s="79"/>
      <c r="N126" s="109">
        <v>1015000</v>
      </c>
      <c r="O126" s="109">
        <v>1075900</v>
      </c>
      <c r="P126" s="109">
        <v>1140454</v>
      </c>
      <c r="Q126" s="109">
        <v>1208881.24</v>
      </c>
      <c r="R126" s="110">
        <v>1281414.1100000001</v>
      </c>
      <c r="S126" s="51"/>
      <c r="T126" s="109">
        <f t="shared" si="15"/>
        <v>5721649.3500000006</v>
      </c>
      <c r="U126" s="109">
        <f t="shared" si="16"/>
        <v>6408247.2720000008</v>
      </c>
      <c r="V126" s="84"/>
      <c r="W126" s="63">
        <v>2018</v>
      </c>
      <c r="X126" s="51"/>
    </row>
    <row r="127" spans="1:24" ht="15" customHeight="1">
      <c r="A127" s="79" t="s">
        <v>22</v>
      </c>
      <c r="B127" s="51" t="s">
        <v>205</v>
      </c>
      <c r="C127" s="79" t="s">
        <v>221</v>
      </c>
      <c r="D127" s="79" t="s">
        <v>222</v>
      </c>
      <c r="E127" s="79" t="s">
        <v>222</v>
      </c>
      <c r="F127" s="79" t="s">
        <v>223</v>
      </c>
      <c r="G127" s="80" t="s">
        <v>78</v>
      </c>
      <c r="H127" s="80" t="s">
        <v>212</v>
      </c>
      <c r="I127" s="80" t="s">
        <v>80</v>
      </c>
      <c r="J127" s="79" t="s">
        <v>81</v>
      </c>
      <c r="K127" s="80" t="s">
        <v>85</v>
      </c>
      <c r="L127" s="79" t="s">
        <v>83</v>
      </c>
      <c r="M127" s="79"/>
      <c r="N127" s="109">
        <v>636000</v>
      </c>
      <c r="O127" s="109">
        <v>674160</v>
      </c>
      <c r="P127" s="109">
        <v>714609.6</v>
      </c>
      <c r="Q127" s="109">
        <v>757486.18</v>
      </c>
      <c r="R127" s="110">
        <v>802935.35</v>
      </c>
      <c r="S127" s="51"/>
      <c r="T127" s="109">
        <f t="shared" si="15"/>
        <v>3585191.1300000004</v>
      </c>
      <c r="U127" s="109">
        <f t="shared" si="16"/>
        <v>4015414.0656000008</v>
      </c>
      <c r="V127" s="84"/>
      <c r="W127" s="59">
        <v>2018</v>
      </c>
      <c r="X127" s="51"/>
    </row>
    <row r="128" spans="1:24" ht="15" customHeight="1">
      <c r="A128" s="79" t="s">
        <v>224</v>
      </c>
      <c r="B128" s="51" t="s">
        <v>205</v>
      </c>
      <c r="C128" s="79" t="s">
        <v>221</v>
      </c>
      <c r="D128" s="79" t="s">
        <v>222</v>
      </c>
      <c r="E128" s="79" t="s">
        <v>222</v>
      </c>
      <c r="F128" s="79" t="s">
        <v>225</v>
      </c>
      <c r="G128" s="80" t="s">
        <v>78</v>
      </c>
      <c r="H128" s="80" t="s">
        <v>212</v>
      </c>
      <c r="I128" s="80" t="s">
        <v>80</v>
      </c>
      <c r="J128" s="79" t="s">
        <v>81</v>
      </c>
      <c r="K128" s="80" t="s">
        <v>85</v>
      </c>
      <c r="L128" s="79" t="s">
        <v>83</v>
      </c>
      <c r="M128" s="79"/>
      <c r="N128" s="109">
        <v>888000</v>
      </c>
      <c r="O128" s="109">
        <v>941280</v>
      </c>
      <c r="P128" s="109">
        <v>997756.8</v>
      </c>
      <c r="Q128" s="109">
        <v>1057622.21</v>
      </c>
      <c r="R128" s="110">
        <v>1121079.54</v>
      </c>
      <c r="S128" s="51"/>
      <c r="T128" s="109">
        <f t="shared" si="15"/>
        <v>5005738.55</v>
      </c>
      <c r="U128" s="109">
        <f t="shared" si="16"/>
        <v>5606427.176</v>
      </c>
      <c r="V128" s="84"/>
      <c r="W128" s="63">
        <v>2018</v>
      </c>
      <c r="X128" s="51"/>
    </row>
    <row r="129" spans="1:24" ht="15" customHeight="1">
      <c r="A129" s="79" t="s">
        <v>226</v>
      </c>
      <c r="B129" s="51" t="s">
        <v>205</v>
      </c>
      <c r="C129" s="79" t="s">
        <v>221</v>
      </c>
      <c r="D129" s="79" t="s">
        <v>222</v>
      </c>
      <c r="E129" s="79" t="s">
        <v>222</v>
      </c>
      <c r="F129" s="79" t="s">
        <v>227</v>
      </c>
      <c r="G129" s="80" t="s">
        <v>78</v>
      </c>
      <c r="H129" s="80" t="s">
        <v>212</v>
      </c>
      <c r="I129" s="80" t="s">
        <v>80</v>
      </c>
      <c r="J129" s="79" t="s">
        <v>81</v>
      </c>
      <c r="K129" s="80" t="s">
        <v>85</v>
      </c>
      <c r="L129" s="79" t="s">
        <v>83</v>
      </c>
      <c r="M129" s="79"/>
      <c r="N129" s="109">
        <v>530000</v>
      </c>
      <c r="O129" s="109">
        <v>561800</v>
      </c>
      <c r="P129" s="109">
        <v>595508</v>
      </c>
      <c r="Q129" s="109">
        <v>631238.48</v>
      </c>
      <c r="R129" s="110">
        <v>669112.79</v>
      </c>
      <c r="S129" s="51"/>
      <c r="T129" s="109">
        <f t="shared" si="15"/>
        <v>2987659.27</v>
      </c>
      <c r="U129" s="109">
        <f t="shared" si="16"/>
        <v>3346178.3824000005</v>
      </c>
      <c r="V129" s="84"/>
      <c r="W129" s="59">
        <v>2018</v>
      </c>
      <c r="X129" s="51"/>
    </row>
    <row r="130" spans="1:24" ht="15" customHeight="1">
      <c r="A130" s="79" t="s">
        <v>228</v>
      </c>
      <c r="B130" s="51" t="s">
        <v>205</v>
      </c>
      <c r="C130" s="79" t="s">
        <v>229</v>
      </c>
      <c r="D130" s="79" t="s">
        <v>230</v>
      </c>
      <c r="E130" s="79" t="s">
        <v>230</v>
      </c>
      <c r="F130" s="79" t="s">
        <v>231</v>
      </c>
      <c r="G130" s="80" t="s">
        <v>78</v>
      </c>
      <c r="H130" s="80" t="s">
        <v>212</v>
      </c>
      <c r="I130" s="80" t="s">
        <v>80</v>
      </c>
      <c r="J130" s="79" t="s">
        <v>81</v>
      </c>
      <c r="K130" s="80" t="s">
        <v>85</v>
      </c>
      <c r="L130" s="79" t="s">
        <v>83</v>
      </c>
      <c r="M130" s="79"/>
      <c r="N130" s="109">
        <v>712000</v>
      </c>
      <c r="O130" s="109">
        <v>754720</v>
      </c>
      <c r="P130" s="109">
        <v>800003.2</v>
      </c>
      <c r="Q130" s="109">
        <v>848003.39</v>
      </c>
      <c r="R130" s="110">
        <v>898883.6</v>
      </c>
      <c r="S130" s="51"/>
      <c r="T130" s="109">
        <f t="shared" si="15"/>
        <v>4013610.1900000004</v>
      </c>
      <c r="U130" s="109">
        <f t="shared" si="16"/>
        <v>4495243.412800001</v>
      </c>
      <c r="V130" s="84"/>
      <c r="W130" s="63">
        <v>2018</v>
      </c>
      <c r="X130" s="51"/>
    </row>
    <row r="131" spans="1:24" ht="15" customHeight="1">
      <c r="A131" s="111" t="s">
        <v>232</v>
      </c>
      <c r="B131" s="51" t="s">
        <v>205</v>
      </c>
      <c r="C131" s="111" t="s">
        <v>233</v>
      </c>
      <c r="D131" s="111" t="s">
        <v>234</v>
      </c>
      <c r="E131" s="111" t="s">
        <v>235</v>
      </c>
      <c r="F131" s="111" t="s">
        <v>85</v>
      </c>
      <c r="G131" s="112" t="s">
        <v>78</v>
      </c>
      <c r="H131" s="112" t="s">
        <v>212</v>
      </c>
      <c r="I131" s="112" t="s">
        <v>80</v>
      </c>
      <c r="J131" s="111" t="s">
        <v>81</v>
      </c>
      <c r="K131" s="112" t="s">
        <v>85</v>
      </c>
      <c r="L131" s="111" t="s">
        <v>83</v>
      </c>
      <c r="M131" s="111"/>
      <c r="N131" s="109">
        <v>123000000</v>
      </c>
      <c r="O131" s="109">
        <v>132000000</v>
      </c>
      <c r="P131" s="109">
        <v>140500000</v>
      </c>
      <c r="Q131" s="109">
        <v>150700000</v>
      </c>
      <c r="R131" s="110">
        <v>161300000</v>
      </c>
      <c r="S131" s="51"/>
      <c r="T131" s="109">
        <f t="shared" si="15"/>
        <v>707500000</v>
      </c>
      <c r="U131" s="109">
        <f t="shared" si="16"/>
        <v>792400000.00000012</v>
      </c>
      <c r="V131" s="84"/>
      <c r="W131" s="59">
        <v>2018</v>
      </c>
      <c r="X131" s="51"/>
    </row>
    <row r="132" spans="1:24" ht="15" customHeight="1">
      <c r="A132" s="79" t="s">
        <v>236</v>
      </c>
      <c r="B132" s="51" t="s">
        <v>205</v>
      </c>
      <c r="C132" s="79" t="s">
        <v>237</v>
      </c>
      <c r="D132" s="79" t="s">
        <v>238</v>
      </c>
      <c r="E132" s="79" t="s">
        <v>239</v>
      </c>
      <c r="F132" s="79" t="s">
        <v>85</v>
      </c>
      <c r="G132" s="80" t="s">
        <v>78</v>
      </c>
      <c r="H132" s="80" t="s">
        <v>212</v>
      </c>
      <c r="I132" s="80" t="s">
        <v>80</v>
      </c>
      <c r="J132" s="79" t="s">
        <v>81</v>
      </c>
      <c r="K132" s="80" t="s">
        <v>85</v>
      </c>
      <c r="L132" s="79" t="s">
        <v>83</v>
      </c>
      <c r="M132" s="79"/>
      <c r="N132" s="109">
        <v>18320000</v>
      </c>
      <c r="O132" s="109">
        <v>19602000</v>
      </c>
      <c r="P132" s="109">
        <v>20974000</v>
      </c>
      <c r="Q132" s="109">
        <v>22422000</v>
      </c>
      <c r="R132" s="110">
        <v>24013000</v>
      </c>
      <c r="S132" s="51"/>
      <c r="T132" s="109">
        <f t="shared" si="15"/>
        <v>105331000</v>
      </c>
      <c r="U132" s="109">
        <f t="shared" si="16"/>
        <v>117970720.00000001</v>
      </c>
      <c r="V132" s="84"/>
      <c r="W132" s="63">
        <v>2018</v>
      </c>
      <c r="X132" s="51"/>
    </row>
    <row r="133" spans="1:24" ht="15" customHeight="1">
      <c r="A133" s="79" t="s">
        <v>240</v>
      </c>
      <c r="B133" s="51" t="s">
        <v>205</v>
      </c>
      <c r="C133" s="79" t="s">
        <v>241</v>
      </c>
      <c r="D133" s="79" t="s">
        <v>242</v>
      </c>
      <c r="E133" s="79" t="s">
        <v>243</v>
      </c>
      <c r="F133" s="79" t="s">
        <v>85</v>
      </c>
      <c r="G133" s="80" t="s">
        <v>78</v>
      </c>
      <c r="H133" s="80" t="s">
        <v>212</v>
      </c>
      <c r="I133" s="80" t="s">
        <v>80</v>
      </c>
      <c r="J133" s="79" t="s">
        <v>81</v>
      </c>
      <c r="K133" s="80" t="s">
        <v>85</v>
      </c>
      <c r="L133" s="79" t="s">
        <v>83</v>
      </c>
      <c r="M133" s="79"/>
      <c r="N133" s="109">
        <v>590000</v>
      </c>
      <c r="O133" s="109">
        <v>600000</v>
      </c>
      <c r="P133" s="109">
        <v>610000</v>
      </c>
      <c r="Q133" s="109">
        <v>620000</v>
      </c>
      <c r="R133" s="110">
        <v>630000</v>
      </c>
      <c r="S133" s="51"/>
      <c r="T133" s="109">
        <f t="shared" si="15"/>
        <v>3050000</v>
      </c>
      <c r="U133" s="109">
        <f t="shared" si="16"/>
        <v>3416000.0000000005</v>
      </c>
      <c r="V133" s="84"/>
      <c r="W133" s="59">
        <v>2018</v>
      </c>
      <c r="X133" s="51"/>
    </row>
    <row r="134" spans="1:24" ht="15" customHeight="1">
      <c r="A134" s="79" t="s">
        <v>244</v>
      </c>
      <c r="B134" s="51" t="s">
        <v>205</v>
      </c>
      <c r="C134" s="79" t="s">
        <v>245</v>
      </c>
      <c r="D134" s="79" t="s">
        <v>246</v>
      </c>
      <c r="E134" s="79" t="s">
        <v>247</v>
      </c>
      <c r="F134" s="79" t="s">
        <v>85</v>
      </c>
      <c r="G134" s="80" t="s">
        <v>78</v>
      </c>
      <c r="H134" s="80" t="s">
        <v>212</v>
      </c>
      <c r="I134" s="80" t="s">
        <v>80</v>
      </c>
      <c r="J134" s="79" t="s">
        <v>81</v>
      </c>
      <c r="K134" s="80" t="s">
        <v>85</v>
      </c>
      <c r="L134" s="79" t="s">
        <v>83</v>
      </c>
      <c r="M134" s="79"/>
      <c r="N134" s="109">
        <v>3410000</v>
      </c>
      <c r="O134" s="109">
        <v>3600000</v>
      </c>
      <c r="P134" s="109">
        <v>3780000</v>
      </c>
      <c r="Q134" s="109">
        <v>3900000</v>
      </c>
      <c r="R134" s="110">
        <v>4100000</v>
      </c>
      <c r="S134" s="51"/>
      <c r="T134" s="109">
        <f t="shared" si="15"/>
        <v>18790000</v>
      </c>
      <c r="U134" s="109">
        <f t="shared" si="16"/>
        <v>21044800.000000004</v>
      </c>
      <c r="V134" s="84"/>
      <c r="W134" s="59">
        <v>2018</v>
      </c>
      <c r="X134" s="51"/>
    </row>
    <row r="135" spans="1:24" ht="15" customHeight="1">
      <c r="A135" s="79" t="s">
        <v>248</v>
      </c>
      <c r="B135" s="51" t="s">
        <v>205</v>
      </c>
      <c r="C135" s="79" t="s">
        <v>249</v>
      </c>
      <c r="D135" s="79" t="s">
        <v>250</v>
      </c>
      <c r="E135" s="79" t="s">
        <v>251</v>
      </c>
      <c r="F135" s="79" t="s">
        <v>252</v>
      </c>
      <c r="G135" s="80" t="s">
        <v>78</v>
      </c>
      <c r="H135" s="80" t="s">
        <v>212</v>
      </c>
      <c r="I135" s="80" t="s">
        <v>80</v>
      </c>
      <c r="J135" s="79" t="s">
        <v>81</v>
      </c>
      <c r="K135" s="80" t="s">
        <v>85</v>
      </c>
      <c r="L135" s="79" t="s">
        <v>83</v>
      </c>
      <c r="M135" s="79"/>
      <c r="N135" s="109">
        <v>50000</v>
      </c>
      <c r="O135" s="109">
        <v>50000</v>
      </c>
      <c r="P135" s="109">
        <v>50000</v>
      </c>
      <c r="Q135" s="109">
        <v>50000</v>
      </c>
      <c r="R135" s="110">
        <v>50000</v>
      </c>
      <c r="S135" s="51"/>
      <c r="T135" s="109">
        <f t="shared" si="15"/>
        <v>250000</v>
      </c>
      <c r="U135" s="109">
        <f t="shared" si="16"/>
        <v>280000</v>
      </c>
      <c r="V135" s="84"/>
      <c r="W135" s="63">
        <v>2018</v>
      </c>
      <c r="X135" s="51"/>
    </row>
    <row r="136" spans="1:24" ht="15" customHeight="1">
      <c r="A136" s="79" t="s">
        <v>253</v>
      </c>
      <c r="B136" s="51" t="s">
        <v>205</v>
      </c>
      <c r="C136" s="79" t="s">
        <v>233</v>
      </c>
      <c r="D136" s="79" t="s">
        <v>234</v>
      </c>
      <c r="E136" s="79" t="s">
        <v>235</v>
      </c>
      <c r="F136" s="79" t="s">
        <v>85</v>
      </c>
      <c r="G136" s="80" t="s">
        <v>78</v>
      </c>
      <c r="H136" s="80" t="s">
        <v>212</v>
      </c>
      <c r="I136" s="80" t="s">
        <v>80</v>
      </c>
      <c r="J136" s="79" t="s">
        <v>81</v>
      </c>
      <c r="K136" s="80" t="s">
        <v>85</v>
      </c>
      <c r="L136" s="111" t="s">
        <v>83</v>
      </c>
      <c r="M136" s="111"/>
      <c r="N136" s="109">
        <v>0</v>
      </c>
      <c r="O136" s="109">
        <v>159112000</v>
      </c>
      <c r="P136" s="109">
        <v>169300000</v>
      </c>
      <c r="Q136" s="109">
        <v>195224000</v>
      </c>
      <c r="R136" s="109">
        <v>218089000</v>
      </c>
      <c r="S136" s="51"/>
      <c r="T136" s="109">
        <f t="shared" si="15"/>
        <v>741725000</v>
      </c>
      <c r="U136" s="109">
        <f t="shared" si="16"/>
        <v>830732000.00000012</v>
      </c>
      <c r="V136" s="84"/>
      <c r="W136" s="140">
        <v>2018</v>
      </c>
      <c r="X136" s="51"/>
    </row>
    <row r="137" spans="1:24" ht="15" customHeight="1">
      <c r="A137" s="79" t="s">
        <v>448</v>
      </c>
      <c r="B137" s="51" t="s">
        <v>205</v>
      </c>
      <c r="C137" s="79" t="s">
        <v>449</v>
      </c>
      <c r="D137" s="79" t="s">
        <v>450</v>
      </c>
      <c r="E137" s="79" t="s">
        <v>451</v>
      </c>
      <c r="F137" s="79" t="s">
        <v>452</v>
      </c>
      <c r="G137" s="80" t="s">
        <v>78</v>
      </c>
      <c r="H137" s="80">
        <v>0</v>
      </c>
      <c r="I137" s="139" t="s">
        <v>453</v>
      </c>
      <c r="J137" s="79" t="s">
        <v>81</v>
      </c>
      <c r="K137" s="80" t="s">
        <v>85</v>
      </c>
      <c r="L137" s="111" t="s">
        <v>454</v>
      </c>
      <c r="M137" s="111"/>
      <c r="N137" s="109">
        <v>0</v>
      </c>
      <c r="O137" s="109">
        <v>210000</v>
      </c>
      <c r="P137" s="109">
        <v>525238</v>
      </c>
      <c r="Q137" s="109">
        <v>525238</v>
      </c>
      <c r="R137" s="109">
        <v>525238</v>
      </c>
      <c r="S137" s="51"/>
      <c r="T137" s="109">
        <f t="shared" si="15"/>
        <v>1785714</v>
      </c>
      <c r="U137" s="109">
        <f t="shared" si="16"/>
        <v>1999999.6800000002</v>
      </c>
      <c r="V137" s="84"/>
      <c r="W137" s="140">
        <v>2019</v>
      </c>
      <c r="X137" s="51"/>
    </row>
    <row r="138" spans="1:24" ht="15" customHeight="1">
      <c r="A138" s="79" t="s">
        <v>486</v>
      </c>
      <c r="B138" s="51" t="s">
        <v>205</v>
      </c>
      <c r="C138" s="177" t="s">
        <v>495</v>
      </c>
      <c r="D138" s="177" t="s">
        <v>496</v>
      </c>
      <c r="E138" s="178" t="s">
        <v>497</v>
      </c>
      <c r="F138" s="179" t="s">
        <v>498</v>
      </c>
      <c r="G138" s="143" t="s">
        <v>499</v>
      </c>
      <c r="H138" s="144" t="s">
        <v>500</v>
      </c>
      <c r="I138" s="145" t="s">
        <v>501</v>
      </c>
      <c r="J138" s="146" t="s">
        <v>443</v>
      </c>
      <c r="K138" s="147"/>
      <c r="L138" s="148">
        <v>1</v>
      </c>
      <c r="M138" s="149">
        <v>4000000</v>
      </c>
      <c r="N138" s="109">
        <v>0</v>
      </c>
      <c r="O138" s="109">
        <v>0</v>
      </c>
      <c r="P138" s="109">
        <v>4000000</v>
      </c>
      <c r="Q138" s="109">
        <v>4000000</v>
      </c>
      <c r="R138" s="109">
        <v>4000000</v>
      </c>
      <c r="S138" s="51"/>
      <c r="T138" s="109">
        <f t="shared" ref="T138:T139" si="17">SUM(N138:R138)</f>
        <v>12000000</v>
      </c>
      <c r="U138" s="109">
        <f t="shared" ref="U138:U139" si="18">T138*1.12</f>
        <v>13440000.000000002</v>
      </c>
      <c r="V138" s="84"/>
      <c r="W138" s="140">
        <v>2019</v>
      </c>
      <c r="X138" s="51"/>
    </row>
    <row r="139" spans="1:24" ht="15" customHeight="1">
      <c r="A139" s="79" t="s">
        <v>487</v>
      </c>
      <c r="B139" s="51" t="s">
        <v>205</v>
      </c>
      <c r="C139" s="177" t="s">
        <v>495</v>
      </c>
      <c r="D139" s="177" t="s">
        <v>496</v>
      </c>
      <c r="E139" s="178" t="s">
        <v>497</v>
      </c>
      <c r="F139" s="180" t="s">
        <v>502</v>
      </c>
      <c r="G139" s="143" t="s">
        <v>499</v>
      </c>
      <c r="H139" s="144" t="s">
        <v>503</v>
      </c>
      <c r="I139" s="145" t="s">
        <v>504</v>
      </c>
      <c r="J139" s="146" t="s">
        <v>443</v>
      </c>
      <c r="K139" s="147"/>
      <c r="L139" s="148">
        <v>1</v>
      </c>
      <c r="M139" s="149">
        <v>3000000</v>
      </c>
      <c r="N139" s="109">
        <v>0</v>
      </c>
      <c r="O139" s="109">
        <v>0</v>
      </c>
      <c r="P139" s="109">
        <v>3000000</v>
      </c>
      <c r="Q139" s="109">
        <v>3000000</v>
      </c>
      <c r="R139" s="109">
        <v>3000000</v>
      </c>
      <c r="S139" s="51"/>
      <c r="T139" s="109">
        <f t="shared" si="17"/>
        <v>9000000</v>
      </c>
      <c r="U139" s="109">
        <f t="shared" si="18"/>
        <v>10080000.000000002</v>
      </c>
      <c r="V139" s="84"/>
      <c r="W139" s="140">
        <v>2019</v>
      </c>
      <c r="X139" s="51"/>
    </row>
    <row r="140" spans="1:24" ht="15" customHeight="1">
      <c r="A140" s="79" t="s">
        <v>488</v>
      </c>
      <c r="B140" s="51" t="s">
        <v>205</v>
      </c>
      <c r="C140" s="181" t="s">
        <v>505</v>
      </c>
      <c r="D140" s="181" t="s">
        <v>506</v>
      </c>
      <c r="E140" s="181" t="s">
        <v>507</v>
      </c>
      <c r="F140" s="181" t="s">
        <v>508</v>
      </c>
      <c r="G140" s="150" t="s">
        <v>509</v>
      </c>
      <c r="H140" s="150" t="s">
        <v>508</v>
      </c>
      <c r="I140" s="150" t="s">
        <v>509</v>
      </c>
      <c r="J140" s="151" t="s">
        <v>443</v>
      </c>
      <c r="K140" s="151"/>
      <c r="L140" s="148">
        <v>1</v>
      </c>
      <c r="M140" s="152">
        <v>1500000</v>
      </c>
      <c r="N140" s="109">
        <v>0</v>
      </c>
      <c r="O140" s="109">
        <v>0</v>
      </c>
      <c r="P140" s="109">
        <v>1500000</v>
      </c>
      <c r="Q140" s="109">
        <v>1500000</v>
      </c>
      <c r="R140" s="109">
        <v>1500000</v>
      </c>
      <c r="S140" s="51"/>
      <c r="T140" s="109">
        <f t="shared" ref="T140:T142" si="19">SUM(N140:R140)</f>
        <v>4500000</v>
      </c>
      <c r="U140" s="109">
        <f t="shared" ref="U140:U142" si="20">T140*1.12</f>
        <v>5040000.0000000009</v>
      </c>
      <c r="V140" s="84"/>
      <c r="W140" s="140">
        <v>2019</v>
      </c>
      <c r="X140" s="51"/>
    </row>
    <row r="141" spans="1:24" ht="15" customHeight="1">
      <c r="A141" s="79" t="s">
        <v>480</v>
      </c>
      <c r="B141" s="51" t="s">
        <v>205</v>
      </c>
      <c r="C141" s="181" t="s">
        <v>505</v>
      </c>
      <c r="D141" s="181" t="s">
        <v>506</v>
      </c>
      <c r="E141" s="181" t="s">
        <v>507</v>
      </c>
      <c r="F141" s="181" t="s">
        <v>508</v>
      </c>
      <c r="G141" s="150" t="s">
        <v>509</v>
      </c>
      <c r="H141" s="150" t="s">
        <v>508</v>
      </c>
      <c r="I141" s="150" t="s">
        <v>509</v>
      </c>
      <c r="J141" s="151" t="s">
        <v>443</v>
      </c>
      <c r="K141" s="151"/>
      <c r="L141" s="148">
        <v>1</v>
      </c>
      <c r="M141" s="152">
        <v>800000</v>
      </c>
      <c r="N141" s="109">
        <v>0</v>
      </c>
      <c r="O141" s="109">
        <v>0</v>
      </c>
      <c r="P141" s="109">
        <v>800000</v>
      </c>
      <c r="Q141" s="109">
        <v>800000</v>
      </c>
      <c r="R141" s="109">
        <v>800000</v>
      </c>
      <c r="S141" s="51"/>
      <c r="T141" s="109">
        <f t="shared" si="19"/>
        <v>2400000</v>
      </c>
      <c r="U141" s="109">
        <f t="shared" si="20"/>
        <v>2688000.0000000005</v>
      </c>
      <c r="V141" s="84"/>
      <c r="W141" s="140">
        <v>2019</v>
      </c>
      <c r="X141" s="51"/>
    </row>
    <row r="142" spans="1:24" ht="15" customHeight="1">
      <c r="A142" s="79" t="s">
        <v>485</v>
      </c>
      <c r="B142" s="51" t="s">
        <v>205</v>
      </c>
      <c r="C142" s="153" t="s">
        <v>510</v>
      </c>
      <c r="D142" s="154" t="s">
        <v>511</v>
      </c>
      <c r="E142" s="154" t="s">
        <v>512</v>
      </c>
      <c r="F142" s="154" t="s">
        <v>513</v>
      </c>
      <c r="G142" s="154" t="s">
        <v>514</v>
      </c>
      <c r="H142" s="154" t="s">
        <v>515</v>
      </c>
      <c r="I142" s="155" t="s">
        <v>516</v>
      </c>
      <c r="J142" s="156" t="s">
        <v>443</v>
      </c>
      <c r="K142" s="153" t="s">
        <v>517</v>
      </c>
      <c r="L142" s="157">
        <v>1</v>
      </c>
      <c r="M142" s="158">
        <v>700000</v>
      </c>
      <c r="N142" s="109">
        <v>0</v>
      </c>
      <c r="O142" s="109">
        <v>105000</v>
      </c>
      <c r="P142" s="109">
        <v>595000</v>
      </c>
      <c r="Q142" s="109">
        <v>0</v>
      </c>
      <c r="R142" s="109">
        <v>0</v>
      </c>
      <c r="S142" s="51"/>
      <c r="T142" s="109">
        <f t="shared" si="19"/>
        <v>700000</v>
      </c>
      <c r="U142" s="109">
        <f t="shared" si="20"/>
        <v>784000.00000000012</v>
      </c>
      <c r="V142" s="84"/>
      <c r="W142" s="140">
        <v>2019</v>
      </c>
      <c r="X142" s="51"/>
    </row>
    <row r="143" spans="1:24" ht="15" customHeight="1">
      <c r="A143" s="79" t="s">
        <v>473</v>
      </c>
      <c r="B143" s="51" t="s">
        <v>205</v>
      </c>
      <c r="C143" s="79" t="s">
        <v>455</v>
      </c>
      <c r="D143" s="79" t="s">
        <v>456</v>
      </c>
      <c r="E143" s="79" t="s">
        <v>456</v>
      </c>
      <c r="F143" s="79" t="s">
        <v>456</v>
      </c>
      <c r="G143" s="80" t="s">
        <v>78</v>
      </c>
      <c r="H143" s="80">
        <v>100</v>
      </c>
      <c r="I143" s="139" t="s">
        <v>457</v>
      </c>
      <c r="J143" s="79">
        <v>591010000</v>
      </c>
      <c r="K143" s="80"/>
      <c r="L143" s="111" t="s">
        <v>458</v>
      </c>
      <c r="M143" s="111"/>
      <c r="N143" s="109">
        <v>0</v>
      </c>
      <c r="O143" s="109">
        <v>0</v>
      </c>
      <c r="P143" s="109">
        <v>7679</v>
      </c>
      <c r="Q143" s="109">
        <v>7679</v>
      </c>
      <c r="R143" s="109">
        <v>7679</v>
      </c>
      <c r="S143" s="51">
        <v>0</v>
      </c>
      <c r="T143" s="109">
        <f t="shared" si="15"/>
        <v>23037</v>
      </c>
      <c r="U143" s="109">
        <f t="shared" si="16"/>
        <v>25801.440000000002</v>
      </c>
      <c r="V143" s="84"/>
      <c r="W143" s="140">
        <v>2019</v>
      </c>
      <c r="X143" s="51"/>
    </row>
    <row r="144" spans="1:24" ht="15" customHeight="1">
      <c r="A144" s="79" t="s">
        <v>489</v>
      </c>
      <c r="B144" s="51" t="s">
        <v>205</v>
      </c>
      <c r="C144" s="79" t="s">
        <v>459</v>
      </c>
      <c r="D144" s="79" t="s">
        <v>460</v>
      </c>
      <c r="E144" s="79" t="s">
        <v>461</v>
      </c>
      <c r="F144" s="79" t="s">
        <v>460</v>
      </c>
      <c r="G144" s="80" t="s">
        <v>78</v>
      </c>
      <c r="H144" s="80">
        <v>100</v>
      </c>
      <c r="I144" s="139" t="s">
        <v>457</v>
      </c>
      <c r="J144" s="79">
        <v>591010000</v>
      </c>
      <c r="K144" s="80"/>
      <c r="L144" s="111" t="s">
        <v>458</v>
      </c>
      <c r="M144" s="111"/>
      <c r="N144" s="109">
        <v>0</v>
      </c>
      <c r="O144" s="109">
        <v>0</v>
      </c>
      <c r="P144" s="109">
        <v>725000</v>
      </c>
      <c r="Q144" s="109">
        <v>725000</v>
      </c>
      <c r="R144" s="109">
        <v>725000</v>
      </c>
      <c r="S144" s="51"/>
      <c r="T144" s="109">
        <f t="shared" si="15"/>
        <v>2175000</v>
      </c>
      <c r="U144" s="109">
        <f t="shared" si="16"/>
        <v>2436000</v>
      </c>
      <c r="V144" s="84"/>
      <c r="W144" s="140">
        <v>2019</v>
      </c>
      <c r="X144" s="51"/>
    </row>
    <row r="145" spans="1:24" ht="15" customHeight="1">
      <c r="A145" s="79" t="s">
        <v>481</v>
      </c>
      <c r="B145" s="51" t="s">
        <v>205</v>
      </c>
      <c r="C145" s="79" t="s">
        <v>462</v>
      </c>
      <c r="D145" s="79" t="s">
        <v>463</v>
      </c>
      <c r="E145" s="79" t="s">
        <v>463</v>
      </c>
      <c r="F145" s="79" t="s">
        <v>463</v>
      </c>
      <c r="G145" s="80" t="s">
        <v>78</v>
      </c>
      <c r="H145" s="80">
        <v>100</v>
      </c>
      <c r="I145" s="139" t="s">
        <v>457</v>
      </c>
      <c r="J145" s="79">
        <v>591010000</v>
      </c>
      <c r="K145" s="80"/>
      <c r="L145" s="111" t="s">
        <v>458</v>
      </c>
      <c r="M145" s="111"/>
      <c r="N145" s="109">
        <v>0</v>
      </c>
      <c r="O145" s="109">
        <v>0</v>
      </c>
      <c r="P145" s="109">
        <v>446428</v>
      </c>
      <c r="Q145" s="109">
        <v>446428</v>
      </c>
      <c r="R145" s="109">
        <v>446428</v>
      </c>
      <c r="S145" s="51"/>
      <c r="T145" s="109">
        <f t="shared" si="15"/>
        <v>1339284</v>
      </c>
      <c r="U145" s="109">
        <f t="shared" si="16"/>
        <v>1499998.08</v>
      </c>
      <c r="V145" s="84"/>
      <c r="W145" s="140">
        <v>2019</v>
      </c>
      <c r="X145" s="51"/>
    </row>
    <row r="146" spans="1:24" ht="15" customHeight="1">
      <c r="A146" s="79" t="s">
        <v>490</v>
      </c>
      <c r="B146" s="51" t="s">
        <v>205</v>
      </c>
      <c r="C146" s="79" t="s">
        <v>464</v>
      </c>
      <c r="D146" s="79" t="s">
        <v>465</v>
      </c>
      <c r="E146" s="79" t="s">
        <v>465</v>
      </c>
      <c r="F146" s="79" t="s">
        <v>465</v>
      </c>
      <c r="G146" s="80" t="s">
        <v>78</v>
      </c>
      <c r="H146" s="80">
        <v>100</v>
      </c>
      <c r="I146" s="139" t="s">
        <v>457</v>
      </c>
      <c r="J146" s="79">
        <v>591010000</v>
      </c>
      <c r="K146" s="80"/>
      <c r="L146" s="111" t="s">
        <v>458</v>
      </c>
      <c r="M146" s="111"/>
      <c r="N146" s="109">
        <v>0</v>
      </c>
      <c r="O146" s="109">
        <v>0</v>
      </c>
      <c r="P146" s="109">
        <v>449107</v>
      </c>
      <c r="Q146" s="109">
        <v>449107</v>
      </c>
      <c r="R146" s="109">
        <v>449107</v>
      </c>
      <c r="S146" s="51"/>
      <c r="T146" s="109">
        <f t="shared" si="15"/>
        <v>1347321</v>
      </c>
      <c r="U146" s="109">
        <f t="shared" si="16"/>
        <v>1508999.5200000003</v>
      </c>
      <c r="V146" s="84"/>
      <c r="W146" s="140">
        <v>2019</v>
      </c>
      <c r="X146" s="51"/>
    </row>
    <row r="147" spans="1:24" ht="15" customHeight="1">
      <c r="A147" s="79" t="s">
        <v>491</v>
      </c>
      <c r="B147" s="51" t="s">
        <v>205</v>
      </c>
      <c r="C147" s="79" t="s">
        <v>466</v>
      </c>
      <c r="D147" s="79" t="s">
        <v>467</v>
      </c>
      <c r="E147" s="79" t="s">
        <v>467</v>
      </c>
      <c r="F147" s="79" t="s">
        <v>467</v>
      </c>
      <c r="G147" s="80" t="s">
        <v>78</v>
      </c>
      <c r="H147" s="80">
        <v>100</v>
      </c>
      <c r="I147" s="139" t="s">
        <v>457</v>
      </c>
      <c r="J147" s="79">
        <v>591010000</v>
      </c>
      <c r="K147" s="80"/>
      <c r="L147" s="111" t="s">
        <v>458</v>
      </c>
      <c r="M147" s="111"/>
      <c r="N147" s="109">
        <v>0</v>
      </c>
      <c r="O147" s="109">
        <v>0</v>
      </c>
      <c r="P147" s="109">
        <v>895535</v>
      </c>
      <c r="Q147" s="109">
        <v>895535</v>
      </c>
      <c r="R147" s="109">
        <v>895535</v>
      </c>
      <c r="S147" s="51"/>
      <c r="T147" s="109">
        <f t="shared" si="15"/>
        <v>2686605</v>
      </c>
      <c r="U147" s="109">
        <f t="shared" si="16"/>
        <v>3008997.6</v>
      </c>
      <c r="V147" s="84"/>
      <c r="W147" s="140">
        <v>2019</v>
      </c>
      <c r="X147" s="51"/>
    </row>
    <row r="148" spans="1:24" ht="15" customHeight="1">
      <c r="A148" s="79" t="s">
        <v>492</v>
      </c>
      <c r="B148" s="51" t="s">
        <v>205</v>
      </c>
      <c r="C148" s="79" t="s">
        <v>476</v>
      </c>
      <c r="D148" s="79" t="s">
        <v>475</v>
      </c>
      <c r="E148" s="79" t="s">
        <v>477</v>
      </c>
      <c r="F148" s="79"/>
      <c r="G148" s="80" t="s">
        <v>78</v>
      </c>
      <c r="H148" s="80">
        <v>100</v>
      </c>
      <c r="I148" s="139" t="s">
        <v>457</v>
      </c>
      <c r="J148" s="79">
        <v>591010000</v>
      </c>
      <c r="K148" s="80"/>
      <c r="L148" s="88" t="s">
        <v>474</v>
      </c>
      <c r="M148" s="111"/>
      <c r="N148" s="109">
        <v>0</v>
      </c>
      <c r="O148" s="109">
        <v>0</v>
      </c>
      <c r="P148" s="109">
        <v>17000</v>
      </c>
      <c r="Q148" s="109">
        <v>17000</v>
      </c>
      <c r="R148" s="109">
        <v>17000</v>
      </c>
      <c r="S148" s="51"/>
      <c r="T148" s="109">
        <f t="shared" si="15"/>
        <v>51000</v>
      </c>
      <c r="U148" s="109">
        <f t="shared" si="16"/>
        <v>57120.000000000007</v>
      </c>
      <c r="V148" s="84"/>
      <c r="W148" s="140">
        <v>2019</v>
      </c>
      <c r="X148" s="51"/>
    </row>
    <row r="149" spans="1:24" ht="15" customHeight="1">
      <c r="A149" s="79" t="s">
        <v>493</v>
      </c>
      <c r="B149" s="51" t="s">
        <v>205</v>
      </c>
      <c r="C149" s="79" t="s">
        <v>479</v>
      </c>
      <c r="D149" s="79" t="s">
        <v>478</v>
      </c>
      <c r="E149" s="79" t="s">
        <v>478</v>
      </c>
      <c r="F149" s="79"/>
      <c r="G149" s="80" t="s">
        <v>78</v>
      </c>
      <c r="H149" s="80">
        <v>100</v>
      </c>
      <c r="I149" s="139" t="s">
        <v>457</v>
      </c>
      <c r="J149" s="79">
        <v>591010000</v>
      </c>
      <c r="K149" s="80"/>
      <c r="L149" s="88" t="s">
        <v>474</v>
      </c>
      <c r="M149" s="111"/>
      <c r="N149" s="109">
        <v>0</v>
      </c>
      <c r="O149" s="109">
        <v>0</v>
      </c>
      <c r="P149" s="109">
        <v>10000</v>
      </c>
      <c r="Q149" s="109">
        <v>10000</v>
      </c>
      <c r="R149" s="109">
        <v>10000</v>
      </c>
      <c r="S149" s="51"/>
      <c r="T149" s="109">
        <f t="shared" si="15"/>
        <v>30000</v>
      </c>
      <c r="U149" s="109">
        <f t="shared" si="16"/>
        <v>33600</v>
      </c>
      <c r="V149" s="84"/>
      <c r="W149" s="140">
        <v>2019</v>
      </c>
      <c r="X149" s="51"/>
    </row>
    <row r="150" spans="1:24" ht="15" customHeight="1">
      <c r="A150" s="79" t="s">
        <v>494</v>
      </c>
      <c r="B150" s="51" t="s">
        <v>205</v>
      </c>
      <c r="C150" s="79" t="s">
        <v>483</v>
      </c>
      <c r="D150" s="79" t="s">
        <v>484</v>
      </c>
      <c r="E150" s="79" t="s">
        <v>484</v>
      </c>
      <c r="F150" s="79"/>
      <c r="G150" s="80" t="s">
        <v>78</v>
      </c>
      <c r="H150" s="80">
        <v>100</v>
      </c>
      <c r="I150" s="139" t="s">
        <v>457</v>
      </c>
      <c r="J150" s="79">
        <v>591010000</v>
      </c>
      <c r="K150" s="80"/>
      <c r="L150" s="88" t="s">
        <v>474</v>
      </c>
      <c r="M150" s="111"/>
      <c r="N150" s="109">
        <v>0</v>
      </c>
      <c r="O150" s="109">
        <v>0</v>
      </c>
      <c r="P150" s="109">
        <v>2320000</v>
      </c>
      <c r="Q150" s="109">
        <v>2320000</v>
      </c>
      <c r="R150" s="109">
        <v>2320000</v>
      </c>
      <c r="S150" s="51"/>
      <c r="T150" s="109">
        <f t="shared" ref="T150" si="21">SUM(N150:R150)</f>
        <v>6960000</v>
      </c>
      <c r="U150" s="109">
        <f t="shared" ref="U150" si="22">T150*1.12</f>
        <v>7795200.0000000009</v>
      </c>
      <c r="V150" s="84"/>
      <c r="W150" s="140">
        <v>2019</v>
      </c>
      <c r="X150" s="51"/>
    </row>
    <row r="151" spans="1:24" ht="15" customHeight="1">
      <c r="A151" s="108" t="s">
        <v>23</v>
      </c>
      <c r="B151" s="51"/>
      <c r="C151" s="79"/>
      <c r="D151" s="79"/>
      <c r="E151" s="79"/>
      <c r="F151" s="79"/>
      <c r="G151" s="80"/>
      <c r="H151" s="80"/>
      <c r="I151" s="80"/>
      <c r="J151" s="79"/>
      <c r="K151" s="80"/>
      <c r="L151" s="79"/>
      <c r="M151" s="79"/>
      <c r="N151" s="84"/>
      <c r="O151" s="84"/>
      <c r="P151" s="84"/>
      <c r="Q151" s="84"/>
      <c r="R151" s="84"/>
      <c r="S151" s="51"/>
      <c r="T151" s="105">
        <f>SUM(T125:T137)</f>
        <v>1601132287.3600001</v>
      </c>
      <c r="U151" s="105">
        <f t="shared" si="16"/>
        <v>1793268161.8432002</v>
      </c>
      <c r="V151" s="84"/>
      <c r="W151" s="141"/>
      <c r="X151" s="51"/>
    </row>
    <row r="152" spans="1:24" ht="15" customHeight="1">
      <c r="A152" s="113" t="s">
        <v>24</v>
      </c>
      <c r="B152" s="113"/>
      <c r="C152" s="51"/>
      <c r="D152" s="113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104"/>
      <c r="S152" s="84"/>
      <c r="T152" s="107">
        <f>T112+T121+T151</f>
        <v>1663962502.6800001</v>
      </c>
      <c r="U152" s="81">
        <f t="shared" si="16"/>
        <v>1863638003.0016003</v>
      </c>
      <c r="V152" s="84"/>
      <c r="W152" s="84"/>
      <c r="X152" s="51"/>
    </row>
    <row r="153" spans="1:24" ht="15" customHeight="1">
      <c r="A153" s="9"/>
      <c r="B153" s="9"/>
      <c r="C153" s="10"/>
      <c r="D153" s="9"/>
      <c r="E153" s="11"/>
      <c r="F153" s="11"/>
      <c r="G153" s="11"/>
      <c r="H153" s="11"/>
      <c r="I153" s="11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24"/>
      <c r="U153" s="24"/>
      <c r="V153" s="12"/>
      <c r="W153" s="12"/>
    </row>
    <row r="154" spans="1:24" ht="23.25" customHeight="1">
      <c r="A154" s="9"/>
      <c r="B154" s="25" t="s">
        <v>71</v>
      </c>
      <c r="C154" s="10"/>
      <c r="D154" s="9"/>
      <c r="E154" s="11"/>
      <c r="F154" s="11"/>
      <c r="G154" s="11"/>
      <c r="H154" s="11"/>
      <c r="I154" s="11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4" ht="23.25" customHeight="1">
      <c r="A155" s="2"/>
      <c r="B155" s="26"/>
      <c r="D155" s="2"/>
      <c r="E155" s="11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4" ht="18.75">
      <c r="B156" s="1" t="s">
        <v>410</v>
      </c>
      <c r="C156" s="13"/>
      <c r="D156" s="13"/>
      <c r="E156" s="13"/>
      <c r="F156" s="13"/>
      <c r="G156" s="13"/>
      <c r="H156" s="13"/>
      <c r="I156" s="13"/>
    </row>
    <row r="157" spans="1:24" ht="18.75">
      <c r="B157" s="1" t="s">
        <v>25</v>
      </c>
      <c r="C157" s="3"/>
      <c r="D157" s="3"/>
      <c r="I157" s="3"/>
    </row>
    <row r="158" spans="1:24" ht="18.75">
      <c r="B158" s="1" t="s">
        <v>26</v>
      </c>
    </row>
    <row r="159" spans="1:24" ht="18.75">
      <c r="B159" s="1" t="s">
        <v>27</v>
      </c>
    </row>
    <row r="160" spans="1:24" ht="18.75"/>
    <row r="161" spans="1:24" ht="18.75">
      <c r="B161" s="3" t="s">
        <v>60</v>
      </c>
      <c r="C161" s="3"/>
      <c r="D161" s="3"/>
      <c r="E161" s="3"/>
      <c r="F161" s="3"/>
    </row>
    <row r="162" spans="1:24" ht="18.75">
      <c r="A162" s="2">
        <v>1</v>
      </c>
      <c r="B162" s="160" t="s">
        <v>28</v>
      </c>
      <c r="C162" s="160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4"/>
    </row>
    <row r="163" spans="1:24" ht="18.75">
      <c r="A163" s="2"/>
      <c r="B163" s="15" t="s">
        <v>29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27"/>
      <c r="O163" s="14"/>
      <c r="P163" s="14"/>
      <c r="Q163" s="14"/>
      <c r="R163" s="27"/>
      <c r="S163" s="14"/>
      <c r="T163" s="14"/>
      <c r="U163" s="14"/>
      <c r="V163" s="14"/>
      <c r="W163" s="14"/>
    </row>
    <row r="164" spans="1:24" ht="18.75">
      <c r="A164" s="2"/>
      <c r="B164" s="16" t="s">
        <v>30</v>
      </c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27"/>
      <c r="O164" s="14"/>
      <c r="P164" s="14"/>
      <c r="Q164" s="14"/>
      <c r="R164" s="27"/>
      <c r="S164" s="14"/>
      <c r="T164" s="14"/>
      <c r="U164" s="14"/>
      <c r="V164" s="14"/>
      <c r="W164" s="14"/>
    </row>
    <row r="165" spans="1:24" ht="18.75">
      <c r="A165" s="2"/>
      <c r="B165" s="1" t="s">
        <v>31</v>
      </c>
      <c r="C165" s="13"/>
      <c r="D165" s="13"/>
      <c r="E165" s="13"/>
      <c r="F165" s="13"/>
      <c r="G165" s="13"/>
      <c r="H165" s="13"/>
      <c r="I165" s="13"/>
      <c r="J165" s="13"/>
      <c r="K165" s="14"/>
      <c r="L165" s="14"/>
      <c r="M165" s="14"/>
      <c r="N165" s="27"/>
      <c r="O165" s="14"/>
      <c r="P165" s="14"/>
      <c r="Q165" s="14"/>
      <c r="R165" s="27"/>
      <c r="S165" s="14"/>
      <c r="T165" s="14"/>
      <c r="U165" s="14"/>
      <c r="V165" s="14"/>
      <c r="W165" s="14"/>
    </row>
    <row r="166" spans="1:24" ht="18.75">
      <c r="A166" s="2"/>
      <c r="B166" s="3" t="s">
        <v>32</v>
      </c>
      <c r="C166" s="13"/>
      <c r="D166" s="13"/>
      <c r="E166" s="13"/>
      <c r="F166" s="13"/>
      <c r="G166" s="13"/>
      <c r="H166" s="13"/>
      <c r="I166" s="13"/>
      <c r="J166" s="13"/>
      <c r="K166" s="14"/>
      <c r="L166" s="14"/>
      <c r="M166" s="14"/>
      <c r="N166" s="27"/>
      <c r="O166" s="14"/>
      <c r="P166" s="14"/>
      <c r="Q166" s="14"/>
      <c r="R166" s="27"/>
      <c r="S166" s="14"/>
      <c r="T166" s="14"/>
      <c r="U166" s="14"/>
      <c r="V166" s="14"/>
      <c r="W166" s="14"/>
    </row>
    <row r="167" spans="1:24" ht="18.75">
      <c r="A167" s="2"/>
      <c r="B167" s="3" t="s">
        <v>33</v>
      </c>
      <c r="C167" s="13"/>
      <c r="D167" s="13"/>
      <c r="E167" s="13"/>
      <c r="F167" s="13"/>
      <c r="G167" s="13"/>
      <c r="H167" s="13"/>
      <c r="I167" s="13"/>
      <c r="J167" s="13"/>
      <c r="K167" s="14"/>
      <c r="L167" s="14"/>
      <c r="M167" s="14"/>
      <c r="N167" s="27"/>
      <c r="O167" s="14"/>
      <c r="P167" s="14"/>
      <c r="Q167" s="14"/>
      <c r="R167" s="27"/>
      <c r="S167" s="14"/>
      <c r="T167" s="14"/>
      <c r="U167" s="14"/>
      <c r="V167" s="14"/>
      <c r="W167" s="14"/>
    </row>
    <row r="168" spans="1:24" ht="18.75">
      <c r="A168" s="2"/>
      <c r="B168" s="16" t="s">
        <v>34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27"/>
      <c r="O168" s="14"/>
      <c r="P168" s="14"/>
      <c r="Q168" s="14"/>
      <c r="R168" s="27"/>
      <c r="S168" s="14"/>
      <c r="T168" s="14"/>
      <c r="U168" s="14"/>
      <c r="V168" s="14"/>
      <c r="W168" s="14"/>
    </row>
    <row r="169" spans="1:24" ht="18.75">
      <c r="A169" s="3"/>
      <c r="B169" s="1" t="s">
        <v>35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:24" ht="18.75">
      <c r="A170" s="3"/>
      <c r="B170" s="1" t="s">
        <v>36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28"/>
      <c r="O170" s="13"/>
      <c r="P170" s="13"/>
      <c r="Q170" s="13"/>
      <c r="R170" s="28"/>
      <c r="S170" s="13"/>
      <c r="T170" s="13"/>
      <c r="U170" s="13"/>
      <c r="V170" s="13"/>
      <c r="W170" s="13"/>
    </row>
    <row r="171" spans="1:24" ht="18.75">
      <c r="A171" s="3"/>
      <c r="B171" s="160" t="s">
        <v>37</v>
      </c>
      <c r="C171" s="160"/>
      <c r="D171" s="160"/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4"/>
    </row>
    <row r="172" spans="1:24" ht="18.75">
      <c r="A172" s="3"/>
      <c r="B172" s="16" t="s">
        <v>38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27"/>
      <c r="O172" s="14"/>
      <c r="P172" s="14"/>
      <c r="Q172" s="14"/>
      <c r="R172" s="27"/>
      <c r="S172" s="14"/>
      <c r="T172" s="14"/>
      <c r="U172" s="14"/>
      <c r="V172" s="14"/>
      <c r="W172" s="14"/>
    </row>
    <row r="173" spans="1:24" ht="18.75">
      <c r="A173" s="3"/>
      <c r="B173" s="16" t="s">
        <v>39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27"/>
      <c r="O173" s="14"/>
      <c r="P173" s="14"/>
      <c r="Q173" s="14"/>
      <c r="R173" s="27"/>
      <c r="S173" s="14"/>
      <c r="T173" s="14"/>
      <c r="U173" s="14"/>
      <c r="V173" s="14"/>
      <c r="W173" s="14"/>
    </row>
    <row r="174" spans="1:24" ht="18.75">
      <c r="A174" s="3"/>
      <c r="B174" s="161" t="s">
        <v>40</v>
      </c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3"/>
    </row>
    <row r="175" spans="1:24" ht="18.75">
      <c r="A175" s="3"/>
      <c r="B175" s="18" t="s">
        <v>41</v>
      </c>
      <c r="C175" s="18"/>
      <c r="D175" s="18"/>
      <c r="E175" s="18"/>
      <c r="F175" s="18"/>
      <c r="G175" s="18"/>
      <c r="H175" s="18"/>
      <c r="I175" s="18"/>
      <c r="J175" s="13"/>
      <c r="K175" s="13"/>
      <c r="L175" s="13"/>
      <c r="M175" s="13"/>
      <c r="N175" s="28"/>
      <c r="O175" s="13"/>
      <c r="P175" s="13"/>
      <c r="Q175" s="13"/>
      <c r="R175" s="28"/>
      <c r="S175" s="13"/>
      <c r="T175" s="13"/>
      <c r="U175" s="13"/>
      <c r="V175" s="13"/>
      <c r="W175" s="13"/>
      <c r="X175" s="13"/>
    </row>
    <row r="176" spans="1:24" ht="18.75">
      <c r="A176" s="2">
        <v>2</v>
      </c>
      <c r="B176" s="1" t="s">
        <v>42</v>
      </c>
    </row>
    <row r="177" spans="1:27" ht="18.75">
      <c r="A177" s="2">
        <v>3</v>
      </c>
      <c r="B177" s="1" t="s">
        <v>68</v>
      </c>
    </row>
    <row r="178" spans="1:27" ht="18.75">
      <c r="A178" s="2">
        <v>4</v>
      </c>
      <c r="B178" s="1" t="s">
        <v>66</v>
      </c>
    </row>
    <row r="179" spans="1:27" ht="18.75">
      <c r="A179" s="2">
        <v>5</v>
      </c>
      <c r="B179" s="160" t="s">
        <v>67</v>
      </c>
      <c r="C179" s="160"/>
      <c r="D179" s="160"/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</row>
    <row r="180" spans="1:27" ht="18.75">
      <c r="A180" s="2">
        <v>6</v>
      </c>
      <c r="B180" s="162" t="s">
        <v>43</v>
      </c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</row>
    <row r="181" spans="1:27" ht="18.75">
      <c r="A181" s="2">
        <v>7</v>
      </c>
      <c r="B181" s="1" t="s">
        <v>44</v>
      </c>
    </row>
    <row r="182" spans="1:27" ht="18.75">
      <c r="A182" s="19">
        <v>8</v>
      </c>
      <c r="B182" s="20" t="s">
        <v>53</v>
      </c>
    </row>
    <row r="183" spans="1:27" ht="18.75">
      <c r="A183" s="2">
        <v>9</v>
      </c>
      <c r="B183" s="162" t="s">
        <v>54</v>
      </c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21"/>
      <c r="Z183" s="21"/>
      <c r="AA183" s="21"/>
    </row>
    <row r="184" spans="1:27" ht="18.75">
      <c r="A184" s="2">
        <v>10</v>
      </c>
      <c r="B184" s="160" t="s">
        <v>45</v>
      </c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</row>
    <row r="185" spans="1:27" ht="18.75">
      <c r="A185" s="2"/>
      <c r="B185" s="160"/>
      <c r="C185" s="160"/>
      <c r="D185" s="160"/>
      <c r="E185" s="160"/>
      <c r="F185" s="160"/>
      <c r="G185" s="160"/>
      <c r="H185" s="160"/>
      <c r="I185" s="160"/>
      <c r="J185" s="160"/>
      <c r="K185" s="160"/>
      <c r="L185" s="160"/>
    </row>
    <row r="186" spans="1:27" ht="18.75">
      <c r="A186" s="2">
        <v>11</v>
      </c>
      <c r="B186" s="160" t="s">
        <v>46</v>
      </c>
      <c r="C186" s="160"/>
      <c r="D186" s="160"/>
      <c r="E186" s="160"/>
      <c r="F186" s="160"/>
      <c r="G186" s="160"/>
      <c r="H186" s="160"/>
      <c r="I186" s="160"/>
      <c r="J186" s="160"/>
      <c r="K186" s="160"/>
      <c r="L186" s="160"/>
    </row>
    <row r="187" spans="1:27" ht="18.75">
      <c r="A187" s="2">
        <v>12</v>
      </c>
      <c r="B187" s="160" t="s">
        <v>47</v>
      </c>
      <c r="C187" s="160"/>
      <c r="D187" s="160"/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</row>
    <row r="188" spans="1:27" ht="18.75">
      <c r="A188" s="2">
        <v>13</v>
      </c>
      <c r="B188" s="1" t="s">
        <v>69</v>
      </c>
    </row>
    <row r="189" spans="1:27" ht="18.75">
      <c r="A189" s="2">
        <v>14</v>
      </c>
      <c r="B189" s="160" t="s">
        <v>59</v>
      </c>
      <c r="C189" s="160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</row>
    <row r="190" spans="1:27" ht="18.75">
      <c r="A190" s="2">
        <v>15</v>
      </c>
      <c r="B190" s="1" t="s">
        <v>48</v>
      </c>
    </row>
    <row r="191" spans="1:27" ht="18.75">
      <c r="A191" s="2" t="s">
        <v>52</v>
      </c>
      <c r="B191" s="1" t="s">
        <v>49</v>
      </c>
      <c r="K191" s="14"/>
      <c r="L191" s="14"/>
    </row>
    <row r="192" spans="1:27" ht="18.75">
      <c r="A192" s="2">
        <v>18</v>
      </c>
      <c r="B192" s="160" t="s">
        <v>55</v>
      </c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22"/>
      <c r="Z192" s="22"/>
      <c r="AA192" s="22"/>
    </row>
    <row r="193" spans="1:24" ht="18.75">
      <c r="A193" s="2">
        <v>19</v>
      </c>
      <c r="B193" s="160" t="s">
        <v>56</v>
      </c>
      <c r="C193" s="160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</row>
    <row r="194" spans="1:24" ht="18.75">
      <c r="A194" s="2">
        <v>20</v>
      </c>
      <c r="B194" s="1" t="s">
        <v>57</v>
      </c>
    </row>
    <row r="195" spans="1:24" ht="18.75"/>
    <row r="196" spans="1:24" ht="18.75"/>
    <row r="197" spans="1:24" ht="18.75"/>
  </sheetData>
  <mergeCells count="38">
    <mergeCell ref="T1:X2"/>
    <mergeCell ref="C10:C11"/>
    <mergeCell ref="D10:D11"/>
    <mergeCell ref="A10:A11"/>
    <mergeCell ref="A4:B4"/>
    <mergeCell ref="C4:V4"/>
    <mergeCell ref="O10:Q10"/>
    <mergeCell ref="B10:B11"/>
    <mergeCell ref="S7:W7"/>
    <mergeCell ref="E10:E11"/>
    <mergeCell ref="G10:G11"/>
    <mergeCell ref="F10:F11"/>
    <mergeCell ref="H10:H11"/>
    <mergeCell ref="N12:Q12"/>
    <mergeCell ref="Y10:Y11"/>
    <mergeCell ref="S10:S11"/>
    <mergeCell ref="K10:K11"/>
    <mergeCell ref="I10:I11"/>
    <mergeCell ref="J10:J11"/>
    <mergeCell ref="X10:X11"/>
    <mergeCell ref="M10:M11"/>
    <mergeCell ref="W10:W11"/>
    <mergeCell ref="T10:T11"/>
    <mergeCell ref="U10:U11"/>
    <mergeCell ref="V10:V11"/>
    <mergeCell ref="L10:L11"/>
    <mergeCell ref="B193:X193"/>
    <mergeCell ref="B186:L186"/>
    <mergeCell ref="B187:X187"/>
    <mergeCell ref="B180:X180"/>
    <mergeCell ref="B192:X192"/>
    <mergeCell ref="B189:X189"/>
    <mergeCell ref="B179:X179"/>
    <mergeCell ref="B174:V174"/>
    <mergeCell ref="B184:L185"/>
    <mergeCell ref="B162:V162"/>
    <mergeCell ref="B171:V171"/>
    <mergeCell ref="B183:X183"/>
  </mergeCells>
  <dataValidations count="7">
    <dataValidation type="list" allowBlank="1" showInputMessage="1" showErrorMessage="1" sqref="G59:G116">
      <formula1>[2]БД!A17:A19</formula1>
    </dataValidation>
    <dataValidation type="list" allowBlank="1" showInputMessage="1" showErrorMessage="1" sqref="G117">
      <formula1>[3]БД!A17:A19</formula1>
    </dataValidation>
    <dataValidation type="list" allowBlank="1" showInputMessage="1" showErrorMessage="1" sqref="J138 J140">
      <formula1>[4]БД!A17:A19</formula1>
    </dataValidation>
    <dataValidation type="whole" allowBlank="1" showInputMessage="1" showErrorMessage="1" error="Значение поля может быть от 0 до 100" prompt="Укажите значение размера авансового платежа, знак % не вводить" sqref="R142">
      <formula1>0</formula1>
      <formula2>100</formula2>
    </dataValidation>
    <dataValidation type="list" allowBlank="1" showInputMessage="1" showErrorMessage="1" sqref="Q142">
      <formula1>КАТО</formula1>
    </dataValidation>
    <dataValidation type="list" allowBlank="1" showInputMessage="1" showErrorMessage="1" sqref="J142">
      <formula1>[5]БД!A17:A19</formula1>
    </dataValidation>
    <dataValidation allowBlank="1" showInputMessage="1" showErrorMessage="1" prompt="Введите дополнительную характеристику на русском языке" sqref="H142"/>
  </dataValidations>
  <pageMargins left="0.7" right="0.7" top="0.75" bottom="0.75" header="0.3" footer="0.3"/>
  <pageSetup paperSize="9" scale="42" fitToHeight="0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U3"/>
  <sheetViews>
    <sheetView workbookViewId="0">
      <selection activeCell="Q4" sqref="Q4"/>
    </sheetView>
  </sheetViews>
  <sheetFormatPr defaultRowHeight="15"/>
  <cols>
    <col min="14" max="14" width="16.42578125" customWidth="1"/>
    <col min="15" max="15" width="19.140625" customWidth="1"/>
  </cols>
  <sheetData>
    <row r="3" spans="1:21" ht="267.75">
      <c r="A3" s="125" t="s">
        <v>434</v>
      </c>
      <c r="B3" s="126" t="s">
        <v>435</v>
      </c>
      <c r="C3" s="127" t="s">
        <v>436</v>
      </c>
      <c r="D3" s="128" t="s">
        <v>437</v>
      </c>
      <c r="E3" s="129" t="s">
        <v>438</v>
      </c>
      <c r="F3" s="129" t="s">
        <v>439</v>
      </c>
      <c r="G3" s="129" t="s">
        <v>440</v>
      </c>
      <c r="H3" s="130" t="s">
        <v>441</v>
      </c>
      <c r="I3" s="129" t="s">
        <v>442</v>
      </c>
      <c r="J3" s="129" t="s">
        <v>442</v>
      </c>
      <c r="K3" s="38" t="s">
        <v>443</v>
      </c>
      <c r="L3" s="131" t="s">
        <v>84</v>
      </c>
      <c r="M3" s="132">
        <v>1</v>
      </c>
      <c r="N3" s="133">
        <v>13850000</v>
      </c>
      <c r="O3" s="134">
        <f t="shared" ref="O3" si="0">M3*N3</f>
        <v>13850000</v>
      </c>
      <c r="P3" s="131" t="s">
        <v>427</v>
      </c>
      <c r="Q3" s="131" t="s">
        <v>444</v>
      </c>
      <c r="R3" s="131">
        <v>632810000</v>
      </c>
      <c r="S3" s="135" t="s">
        <v>445</v>
      </c>
      <c r="T3" s="136" t="s">
        <v>446</v>
      </c>
      <c r="U3" s="137">
        <v>25</v>
      </c>
    </row>
  </sheetData>
  <dataValidations count="3">
    <dataValidation type="list" allowBlank="1" showInputMessage="1" showErrorMessage="1" sqref="K3">
      <formula1>[3]БД!A17:A19</formula1>
    </dataValidation>
    <dataValidation type="list" allowBlank="1" showInputMessage="1" showErrorMessage="1" sqref="B3">
      <formula1>[3]БД!A25:A26</formula1>
    </dataValidation>
    <dataValidation type="list" allowBlank="1" showInputMessage="1" showErrorMessage="1" sqref="C3">
      <formula1>[3]БД!A29:A31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411</cp:lastModifiedBy>
  <cp:lastPrinted>2020-01-14T08:44:50Z</cp:lastPrinted>
  <dcterms:created xsi:type="dcterms:W3CDTF">2016-02-08T03:45:26Z</dcterms:created>
  <dcterms:modified xsi:type="dcterms:W3CDTF">2020-01-15T11:14:06Z</dcterms:modified>
</cp:coreProperties>
</file>