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S65" i="1"/>
  <c r="T65"/>
  <c r="T64"/>
  <c r="S64"/>
  <c r="T63"/>
  <c r="S63"/>
  <c r="T62"/>
  <c r="S62"/>
  <c r="T61"/>
  <c r="S61"/>
  <c r="T60"/>
  <c r="S60"/>
  <c r="S57"/>
  <c r="T57"/>
  <c r="S52" l="1"/>
  <c r="T52"/>
  <c r="S50"/>
  <c r="T50" s="1"/>
  <c r="S48"/>
  <c r="T48" s="1"/>
  <c r="S46"/>
  <c r="T46" s="1"/>
  <c r="S44"/>
  <c r="T44" s="1"/>
  <c r="S42"/>
  <c r="T42" s="1"/>
  <c r="S40"/>
  <c r="T40" s="1"/>
  <c r="S59"/>
  <c r="T59" s="1"/>
  <c r="S55"/>
  <c r="T55" s="1"/>
  <c r="S37"/>
  <c r="T37" s="1"/>
  <c r="S35"/>
  <c r="T35" s="1"/>
  <c r="S30"/>
  <c r="S22"/>
  <c r="R22" s="1"/>
  <c r="S28"/>
  <c r="S26"/>
  <c r="S24"/>
  <c r="R24" s="1"/>
  <c r="S19"/>
  <c r="S17"/>
  <c r="T17" s="1"/>
  <c r="S15"/>
  <c r="T15" s="1"/>
  <c r="S13"/>
  <c r="T13" s="1"/>
  <c r="T58"/>
  <c r="T56"/>
  <c r="T54"/>
  <c r="S53"/>
  <c r="T53" s="1"/>
  <c r="T51"/>
  <c r="T49"/>
  <c r="T47"/>
  <c r="T45"/>
  <c r="T43"/>
  <c r="T41"/>
  <c r="T39"/>
  <c r="S38"/>
  <c r="T38" s="1"/>
  <c r="T36"/>
  <c r="T34"/>
  <c r="S33"/>
  <c r="T33" s="1"/>
  <c r="S32"/>
  <c r="T32" s="1"/>
  <c r="S31"/>
  <c r="T31" s="1"/>
  <c r="T16"/>
  <c r="T14"/>
  <c r="T12"/>
  <c r="T66" l="1"/>
  <c r="S66"/>
</calcChain>
</file>

<file path=xl/sharedStrings.xml><?xml version="1.0" encoding="utf-8"?>
<sst xmlns="http://schemas.openxmlformats.org/spreadsheetml/2006/main" count="704" uniqueCount="242">
  <si>
    <t xml:space="preserve">                                                                                                                                                                                  </t>
  </si>
  <si>
    <t xml:space="preserve"> </t>
  </si>
  <si>
    <t xml:space="preserve">С изменениями и дополнениями от ________ </t>
  </si>
  <si>
    <t xml:space="preserve">№ </t>
  </si>
  <si>
    <t>Наименование организации</t>
  </si>
  <si>
    <t>Код  ЕНС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</si>
  <si>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</si>
  <si>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</si>
  <si>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</si>
  <si>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</si>
  <si>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</si>
  <si>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</si>
  <si>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</si>
  <si>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</si>
  <si>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</si>
  <si>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</si>
  <si>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</si>
  <si>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</si>
  <si>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</si>
  <si>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</si>
  <si>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</si>
  <si>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</si>
  <si>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</si>
  <si>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2018г</t>
  </si>
  <si>
    <t>1.Товары</t>
  </si>
  <si>
    <t/>
  </si>
  <si>
    <t>итого по товарам</t>
  </si>
  <si>
    <t>АО "Петропавловский завод тяжелого машиностроения"</t>
  </si>
  <si>
    <t>28.41.21.00.00.00.10.10.1</t>
  </si>
  <si>
    <t>станок токарный металлорежущий</t>
  </si>
  <si>
    <t>станок токарный горизонтальный с числовым программным управлением многоцелевой</t>
  </si>
  <si>
    <r>
      <t xml:space="preserve">Наименование: </t>
    </r>
    <r>
      <rPr>
        <sz val="12"/>
        <rFont val="Times New Roman"/>
        <family val="1"/>
        <charset val="204"/>
      </rPr>
      <t xml:space="preserve">токарный обрабатывающий центр с ЧПУ (диаметр патрона, не менее 210 мм). </t>
    </r>
    <r>
      <rPr>
        <b/>
        <sz val="12"/>
        <rFont val="Times New Roman"/>
        <family val="1"/>
        <charset val="204"/>
      </rPr>
      <t>Назначение</t>
    </r>
    <r>
      <rPr>
        <sz val="12"/>
        <rFont val="Times New Roman"/>
        <family val="1"/>
        <charset val="204"/>
      </rPr>
      <t xml:space="preserve">: 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 </t>
    </r>
  </si>
  <si>
    <t>ЭОТ</t>
  </si>
  <si>
    <t>ноябрь</t>
  </si>
  <si>
    <t>591010000, Северо-Казахстанская область, г.Петропавловск, пр. Я. Гашека, 1, срок поставки 120 календарных дней</t>
  </si>
  <si>
    <t>DDP</t>
  </si>
  <si>
    <t>Авансовый платеж-65%</t>
  </si>
  <si>
    <t>Штука</t>
  </si>
  <si>
    <r>
      <t>Наименование:</t>
    </r>
    <r>
      <rPr>
        <sz val="12"/>
        <rFont val="Times New Roman"/>
        <family val="1"/>
        <charset val="204"/>
      </rPr>
      <t xml:space="preserve"> токарный обрабатывающий центр с ЧПУ (диаметр патрона, не менее 254 мм).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</si>
  <si>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t>Авансовый платеж-67%</t>
  </si>
  <si>
    <r>
      <t>Наименование:</t>
    </r>
    <r>
      <rPr>
        <sz val="12"/>
        <rFont val="Times New Roman"/>
        <family val="1"/>
        <charset val="204"/>
      </rPr>
      <t xml:space="preserve"> токарный обрабатывающий центр с ЧПУ (диаметр патрона, не менее 457 мм).</t>
    </r>
    <r>
      <rPr>
        <b/>
        <sz val="12"/>
        <rFont val="Times New Roman"/>
        <family val="1"/>
        <charset val="204"/>
      </rPr>
      <t xml:space="preserve"> Назначение: </t>
    </r>
    <r>
      <rPr>
        <sz val="12"/>
        <rFont val="Times New Roman"/>
        <family val="1"/>
        <charset val="204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</si>
  <si>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>Наименование:</t>
    </r>
    <r>
      <rPr>
        <sz val="12"/>
        <rFont val="Times New Roman"/>
        <family val="1"/>
        <charset val="204"/>
      </rPr>
      <t xml:space="preserve"> токарный обрабатывающий центр с ЧПУ (диаметр патрона, не менее 533 мм).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</si>
  <si>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t>28.41.21.00.00.00.10.20.1</t>
  </si>
  <si>
    <t>станок токарный многоцелевой вертикальный с числовым программным управлением</t>
  </si>
  <si>
    <t>591010000, Северо-Казахстанская область, г.Петропавловск, пр. Я. Гашека, 1, срок поставки 300 календарных дней</t>
  </si>
  <si>
    <t>Авансовый платеж-75%</t>
  </si>
  <si>
    <t>28.41.12.00.00.00.11.10.1</t>
  </si>
  <si>
    <t>центр металлообрабатывающий</t>
  </si>
  <si>
    <t>центр металлообрабатывающий вертикальный</t>
  </si>
  <si>
    <r>
      <t>Наименование: в</t>
    </r>
    <r>
      <rPr>
        <sz val="12"/>
        <rFont val="Times New Roman"/>
        <family val="1"/>
        <charset val="204"/>
      </rPr>
      <t xml:space="preserve">ертикально-фрезерный обрабатывающий центр с ЧПУ (размер стола, мм: длина-не менее 1200, ширина-не менее 500).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</si>
  <si>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 xml:space="preserve">Наименование: </t>
    </r>
    <r>
      <rPr>
        <sz val="12"/>
        <rFont val="Times New Roman"/>
        <family val="1"/>
        <charset val="204"/>
      </rPr>
      <t xml:space="preserve">вертикально-фрезерный обрабатывающий центр с ЧПУ, (размер стола, мм: длина-не менее не менее 1800, ширина-не менее 850).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</si>
  <si>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 xml:space="preserve">Наименование: </t>
    </r>
    <r>
      <rPr>
        <sz val="12"/>
        <rFont val="Times New Roman"/>
        <family val="1"/>
        <charset val="204"/>
      </rPr>
      <t xml:space="preserve">вертикально-фрезерный обрабатывающий центр с ЧПУ, (размер стола, мм: длина-не менее не менее 2700, ширина-не менее 1100).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</si>
  <si>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t>28.41.23.00.00.00.25.10.1</t>
  </si>
  <si>
    <t>станок зубофрезерный</t>
  </si>
  <si>
    <t>полуавтомат зубофрезерный без числового программного управления для цилиндрических колес</t>
  </si>
  <si>
    <t>591010000, Северо-Казахстанская область, г.Петропавловск, пр. Я. Гашека, 1, срок поставки 200 календарных дней</t>
  </si>
  <si>
    <t>Авансовый платеж-64%</t>
  </si>
  <si>
    <t>28.41.21.00.00.00.10.31.1</t>
  </si>
  <si>
    <t>станок токарно-винторезный и токарный без числового программного управления</t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</si>
  <si>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токарно-винторезный с цифровой индикацией (для обработки заготовок длиной не менее  - 1500 мм).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 xml:space="preserve">токарная обработка деталей типа тел вращения, нарезание резьбы, обработка отверстий, расположенных в оси детали.
</t>
    </r>
  </si>
  <si>
    <t>591010000, Северо-Казахстанская область, г.Петропавловск, пр. Я. Гашека, 1, срок поставки 60 календарных дней</t>
  </si>
  <si>
    <t>Авансовый платеж-69%</t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</si>
  <si>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токарно-винторезный с цифровой индикацией (для обработки заготовок длиной не менее  - 2000 мм) </t>
    </r>
    <r>
      <rPr>
        <b/>
        <sz val="12"/>
        <rFont val="Times New Roman"/>
        <family val="1"/>
        <charset val="204"/>
      </rPr>
      <t>Назначение: т</t>
    </r>
    <r>
      <rPr>
        <sz val="12"/>
        <rFont val="Times New Roman"/>
        <family val="1"/>
        <charset val="204"/>
      </rPr>
      <t xml:space="preserve">окарная обработка деталей типа тел вращения, нарезание резьбы, обработка отверстий, расположенных в оси детали.
</t>
    </r>
  </si>
  <si>
    <t>Авансовый платеж-70%</t>
  </si>
  <si>
    <t>28.41.22.00.00.00.12.10.1</t>
  </si>
  <si>
    <t>станок вертикально-фрезерный</t>
  </si>
  <si>
    <t>станок вертикально-фрезерный консольный</t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</si>
  <si>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вертикально-фрезерный с цифровой индикацией и поворотной головой.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производства.</t>
    </r>
  </si>
  <si>
    <t>591010000, Северо-Казахстанская область, г.Петропавловск, пр. Я. Гашека, 1, срок поставки 140 рабочих дней</t>
  </si>
  <si>
    <t>28.41.22.00.00.00.14.10.1</t>
  </si>
  <si>
    <t>станок фрезерный</t>
  </si>
  <si>
    <t>станок фрезерный широкоуниверсальный (инструментальный)</t>
  </si>
  <si>
    <t>591010000, Северо-Казахстанская область, г.Петропавловск, пр. Я. Гашека, 1, срок поставки 110 календарных дней</t>
  </si>
  <si>
    <t>28.41.23.00.00.00.12.10.1</t>
  </si>
  <si>
    <t>станок хонинговальный</t>
  </si>
  <si>
    <t>станок хонинговальный или доводочный для обработки металла с числовым программным управлением</t>
  </si>
  <si>
    <t xml:space="preserve">591010000, Северо-Казахстанская область, г.Петропавловск, пр. Я. Гашека, 1, срок поставки не более 365 дней </t>
  </si>
  <si>
    <t>2019г</t>
  </si>
  <si>
    <t>2020г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</si>
  <si>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</si>
  <si>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</si>
  <si>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</si>
  <si>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</si>
  <si>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</si>
  <si>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</si>
  <si>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</si>
  <si>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</si>
  <si>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</si>
  <si>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</si>
  <si>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</si>
  <si>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</si>
  <si>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</si>
  <si>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</si>
  <si>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Форма плана долгосрочных закупок товаров, работ и услуг на 2018-2022 годы АО "Петропавловский завод тяжелого машиностроения"</t>
  </si>
  <si>
    <t>32.99.61.00.00.00.30.60.1</t>
  </si>
  <si>
    <t>Программное обеспечение</t>
  </si>
  <si>
    <t>Программный продукт - прочий</t>
  </si>
  <si>
    <r>
      <t xml:space="preserve">Наименование: </t>
    </r>
    <r>
      <rPr>
        <sz val="12"/>
        <rFont val="Times New Roman"/>
        <family val="1"/>
        <charset val="204"/>
      </rPr>
      <t xml:space="preserve">Программное обеспечение ПО (CAD/CAM система)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разработки управляющих программ на все виды фрезерных, сверлильных, расточных и токарных станков, в условиях единичного, мелкосерийного, серийного производств.</t>
    </r>
  </si>
  <si>
    <t>591010000, Северо-Казахстанская область, г.Петропавловск, пр. Я. Гашека, 1, срок поставки не позднее 30 календарных дней</t>
  </si>
  <si>
    <t>Авансовый платеж-96%</t>
  </si>
  <si>
    <t>28.29.70.00.00.00.15.10.1</t>
  </si>
  <si>
    <t>автомат для электродуговой сварки</t>
  </si>
  <si>
    <t>автомат и полуавтомат для электродуговой и электрошлаковой сварки и наплавки комплектно с источниками питания</t>
  </si>
  <si>
    <t>591010000, Северо-Казахстанская область, г.Петропавловск, пр. Я. Гашека, 1, срок поставки 70 календарных дней</t>
  </si>
  <si>
    <t>Авансовый платеж 60%</t>
  </si>
  <si>
    <t>28.21.12.00.00.00.16.16.1</t>
  </si>
  <si>
    <t>печь для отжига</t>
  </si>
  <si>
    <t>печь для отжига прочие</t>
  </si>
  <si>
    <t>591010000, Северо-Казахстанская область, г.Петропавловск, пр. Я. Гашека, 1, срок поставки 15 рабочих дней</t>
  </si>
  <si>
    <t>Авансовый платеж 66%</t>
  </si>
  <si>
    <t>28.21.12.00.00.00.27.12.1</t>
  </si>
  <si>
    <t>электропечь и агрегат сопротивления</t>
  </si>
  <si>
    <t>электропечь и агрегат сопротивления периодического действия электропечные шахтные</t>
  </si>
  <si>
    <t>591010000, Северо-Казахстанская область, г.Петропавловск, пр. Я. Гашека, 1, срок поставки 90 рабочих дней</t>
  </si>
  <si>
    <t>28.21.12.00.00.00.27.22.1</t>
  </si>
  <si>
    <t>электропечь сопротивления</t>
  </si>
  <si>
    <t>электропечь  сопротивления вакуумная шахтная</t>
  </si>
  <si>
    <t>591010000, Северо-Казахстанская область, г.Петропавловск, пр. Я. Гашека, 1, срок поставки 80 рабочих дней</t>
  </si>
  <si>
    <t>Авансовый платеж 65%</t>
  </si>
  <si>
    <t>28.21.12.00.00.00.27.17.1</t>
  </si>
  <si>
    <t>электропечь и агрегат сопротивления периодического действия электропечные камерные с выдвижным подом</t>
  </si>
  <si>
    <t xml:space="preserve">591010000, Северо-Казахстанская область, г.Петропавловск, пр. Я. Гашека, 1, срок поставки 80 рабочих дрней </t>
  </si>
  <si>
    <t>Авансовый платеж 63%</t>
  </si>
  <si>
    <t>591010000, Северо-Казахстанская область, г.Петропавловск, пр. Я. Гашека, 1, срок поставки 70 рабочих дней</t>
  </si>
  <si>
    <t>28.21.13.00.00.00.12.19.1</t>
  </si>
  <si>
    <t>установка индукционная высокой частоты</t>
  </si>
  <si>
    <t>установка, генератор и устройство индукционное высокой частоты для термообработки</t>
  </si>
  <si>
    <t>22.23.12.00.00.10.95.01.1</t>
  </si>
  <si>
    <t>Ванна</t>
  </si>
  <si>
    <t>гальваническая ванна из полипропилена</t>
  </si>
  <si>
    <t>591010000, Северо-Казахстанская область, г.Петропавловск, пр. Я. Гашека, 1, срок поставки 350  календарных дней</t>
  </si>
  <si>
    <t>28.41.11.00.00.00.10.13.1</t>
  </si>
  <si>
    <t>станок для обработки лазерным лучом</t>
  </si>
  <si>
    <t>станок для обработки любых материалов путем удаления материала лазерным лучом прочие</t>
  </si>
  <si>
    <t xml:space="preserve">591010000, Северо-Казахстанская область, г.Петропавловск, пр. Я. Гашека, 1, срок поставки 130 календарных дней </t>
  </si>
  <si>
    <t>28.41.11.00.00.00.13.13.1</t>
  </si>
  <si>
    <t>станок для обработки металлов плазменно-дуговым способом</t>
  </si>
  <si>
    <t>591010000, Северо-Казахстанская область, г.Петропавловск, пр. Я. Гашека, 1, срок поставки 100 календарных дней</t>
  </si>
  <si>
    <t>28.41.33.00.00.00.13.10.1</t>
  </si>
  <si>
    <t>прессы гидравлические</t>
  </si>
  <si>
    <t>прессы гидравлические ковочные с верхним расположением рабочих цилиндров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</si>
  <si>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</si>
  <si>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</si>
  <si>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</si>
  <si>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</si>
  <si>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</si>
  <si>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</si>
  <si>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</si>
  <si>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</si>
  <si>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</si>
  <si>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</si>
  <si>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</si>
  <si>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</si>
  <si>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Авансовый платеж-82%</t>
  </si>
  <si>
    <t>12</t>
  </si>
  <si>
    <t>591010000, Северо-Казахстанская область, г.Петропавловск, пр. Я. Гашека, 1, срок поставки 150 календарных дней</t>
  </si>
  <si>
    <t>Авансовый платеж-78%</t>
  </si>
  <si>
    <t>46-1 Т</t>
  </si>
  <si>
    <t>47-1 Т</t>
  </si>
  <si>
    <t>591010000, Северо-Казахстанская область, г.Петропавловск, пр. Я. Гашека, 1, срок поставки 210 календарных дней</t>
  </si>
  <si>
    <t>Авансовый платеж-76%</t>
  </si>
  <si>
    <t>48-1 Т</t>
  </si>
  <si>
    <t>591010000, Северо-Казахстанская область, г.Петропавловск, пр. Я. Гашека, 1, срок поставки 240 календарных дней</t>
  </si>
  <si>
    <t>Авансовый платеж-79%</t>
  </si>
  <si>
    <t>49-1 Т</t>
  </si>
  <si>
    <t>10, 12</t>
  </si>
  <si>
    <t>Авансовый платеж-80%</t>
  </si>
  <si>
    <t>50-1 Т</t>
  </si>
  <si>
    <t>51-1 Т</t>
  </si>
  <si>
    <t>52-1 Т</t>
  </si>
  <si>
    <t>53-1 Т</t>
  </si>
  <si>
    <t>декабрь</t>
  </si>
  <si>
    <t>50-2 Т</t>
  </si>
  <si>
    <t>Авансовый платеж-30%</t>
  </si>
  <si>
    <t>9,12</t>
  </si>
  <si>
    <t>54-1 Т</t>
  </si>
  <si>
    <t>58-1 Т</t>
  </si>
  <si>
    <t>59-1 Т</t>
  </si>
  <si>
    <t>Авансовый платеж 30%</t>
  </si>
  <si>
    <t>69-1 Т</t>
  </si>
  <si>
    <t>71-1 Т</t>
  </si>
  <si>
    <t>61-1 Т</t>
  </si>
  <si>
    <t>62-1 Т</t>
  </si>
  <si>
    <t>63-1 Т</t>
  </si>
  <si>
    <t>64-1 Т</t>
  </si>
  <si>
    <t>65-1 Т</t>
  </si>
  <si>
    <t>66-1 Т</t>
  </si>
  <si>
    <t>67-1 Т</t>
  </si>
  <si>
    <t>70-1 Т</t>
  </si>
  <si>
    <r>
      <t xml:space="preserve">Наименование: </t>
    </r>
    <r>
      <rPr>
        <sz val="12"/>
        <rFont val="Times New Roman"/>
        <family val="1"/>
        <charset val="204"/>
      </rPr>
      <t xml:space="preserve">токарно-карусельный обрабатывающий центр с ЧПУ. </t>
    </r>
    <r>
      <rPr>
        <b/>
        <sz val="12"/>
        <rFont val="Times New Roman"/>
        <family val="1"/>
        <charset val="204"/>
      </rPr>
      <t>Назначение:</t>
    </r>
    <r>
      <rPr>
        <sz val="12"/>
        <rFont val="Times New Roman"/>
        <family val="1"/>
        <charset val="204"/>
      </rPr>
      <t xml:space="preserve"> для выполнения всех видов токарных работ с возможностью сверления и фрезерования на крупногабаритных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</si>
  <si>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>Наименование: з</t>
    </r>
    <r>
      <rPr>
        <sz val="12"/>
        <rFont val="Times New Roman"/>
        <family val="1"/>
        <charset val="204"/>
      </rPr>
      <t xml:space="preserve">убофрезерный полуавтомат.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 xml:space="preserve">полуавтомат предназначен для обработки цилиндрических прямозубых и косозубых зубчатых колёс, червячных колёс, звёздочек, шлицевых валов, а также зубчатых колес с продольной модификацией зубьев (бочкообразный и конусный зуб).
Обработка как  методом обката червячными фрезами с пластинками из твёрдого сплава и быстрорежущей стали, так и методом единичного деления профильным инструментом. 
</t>
    </r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</si>
  <si>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широкоуниверсальный консольно-фрезерный с цифровой индикацией.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фрезерная обработка (плоскости, уступы, пазы, фасонные поверхности и др.) деталей из чугуна,  углеродистой, легированной, жаропрочной сталей в условиях единичного, мелкосерийного и серийного производства.</t>
    </r>
  </si>
  <si>
    <r>
      <rPr>
        <b/>
        <sz val="12"/>
        <rFont val="Times New Roman"/>
        <family val="1"/>
        <charset val="204"/>
      </rPr>
      <t>Наименование</t>
    </r>
    <r>
      <rPr>
        <sz val="12"/>
        <rFont val="Times New Roman"/>
        <family val="1"/>
        <charset val="204"/>
      </rPr>
      <t xml:space="preserve">: станок хонинговальный  </t>
    </r>
    <r>
      <rPr>
        <b/>
        <sz val="12"/>
        <rFont val="Times New Roman"/>
        <family val="1"/>
        <charset val="204"/>
      </rPr>
      <t>Назначение</t>
    </r>
    <r>
      <rPr>
        <sz val="12"/>
        <rFont val="Times New Roman"/>
        <family val="1"/>
        <charset val="204"/>
      </rPr>
      <t>: обработка точных внутренних поверхностей в деталях типа «гильза гидравлического и пневматического цилиндра».</t>
    </r>
  </si>
  <si>
    <r>
      <rPr>
        <b/>
        <sz val="12"/>
        <rFont val="Times New Roman"/>
        <family val="1"/>
        <charset val="204"/>
      </rPr>
      <t xml:space="preserve">Наименование: </t>
    </r>
    <r>
      <rPr>
        <sz val="12"/>
        <rFont val="Times New Roman"/>
        <family val="1"/>
        <charset val="204"/>
      </rPr>
      <t>установка для сварки под слоем флюса фланцев и штуцеров.</t>
    </r>
    <r>
      <rPr>
        <b/>
        <sz val="12"/>
        <rFont val="Times New Roman"/>
        <family val="1"/>
        <charset val="204"/>
      </rPr>
      <t xml:space="preserve"> Назначеник и область применения: </t>
    </r>
    <r>
      <rPr>
        <sz val="12"/>
        <rFont val="Times New Roman"/>
        <family val="1"/>
        <charset val="204"/>
      </rPr>
      <t>автоматическая сварка под слоем флюса фланцев, отводов, штуцеров.</t>
    </r>
  </si>
  <si>
    <r>
      <rPr>
        <b/>
        <sz val="12"/>
        <rFont val="Times New Roman"/>
        <family val="1"/>
        <charset val="204"/>
      </rPr>
      <t>Наименование:</t>
    </r>
    <r>
      <rPr>
        <sz val="12"/>
        <rFont val="Times New Roman"/>
        <family val="1"/>
        <charset val="204"/>
      </rPr>
      <t xml:space="preserve"> автоматическая установка для проведения местной термической обработки с комплектом оснастки. </t>
    </r>
    <r>
      <rPr>
        <b/>
        <sz val="12"/>
        <rFont val="Times New Roman"/>
        <family val="1"/>
        <charset val="204"/>
      </rPr>
      <t>Назначение и область применения</t>
    </r>
    <r>
      <rPr>
        <sz val="12"/>
        <rFont val="Times New Roman"/>
        <family val="1"/>
        <charset val="204"/>
      </rPr>
      <t>: оборудование, материалы и принадлежности для местной термической обработки сварных соединений трубопроводов и металлоконструкций.</t>
    </r>
  </si>
  <si>
    <r>
      <rPr>
        <b/>
        <sz val="12"/>
        <rFont val="Times New Roman"/>
        <family val="1"/>
        <charset val="204"/>
      </rPr>
      <t>Наименование:</t>
    </r>
    <r>
      <rPr>
        <sz val="12"/>
        <rFont val="Times New Roman"/>
        <family val="1"/>
        <charset val="204"/>
      </rPr>
      <t xml:space="preserve"> закалочная шахтная печь. </t>
    </r>
    <r>
      <rPr>
        <b/>
        <sz val="12"/>
        <rFont val="Times New Roman"/>
        <family val="1"/>
        <charset val="204"/>
      </rPr>
      <t xml:space="preserve">Назначение и область применения: </t>
    </r>
    <r>
      <rPr>
        <sz val="12"/>
        <rFont val="Times New Roman"/>
        <family val="1"/>
        <charset val="204"/>
      </rPr>
      <t>объемная закалка крупногабаритных деталей, включая валы.</t>
    </r>
  </si>
  <si>
    <r>
      <rPr>
        <b/>
        <sz val="12"/>
        <rFont val="Times New Roman"/>
        <family val="1"/>
        <charset val="204"/>
      </rPr>
      <t>Наименование:</t>
    </r>
    <r>
      <rPr>
        <sz val="12"/>
        <rFont val="Times New Roman"/>
        <family val="1"/>
        <charset val="204"/>
      </rPr>
      <t xml:space="preserve"> шахтная печь для цементации. </t>
    </r>
    <r>
      <rPr>
        <b/>
        <sz val="12"/>
        <rFont val="Times New Roman"/>
        <family val="1"/>
        <charset val="204"/>
      </rPr>
      <t xml:space="preserve">Назначение и область применения: </t>
    </r>
    <r>
      <rPr>
        <sz val="12"/>
        <rFont val="Times New Roman"/>
        <family val="1"/>
        <charset val="204"/>
      </rPr>
      <t>насыщение малоуглеродистой стали углеродом с целью повышения поверхностной твердости, износоустойчивости.</t>
    </r>
  </si>
  <si>
    <r>
      <rPr>
        <b/>
        <sz val="12"/>
        <rFont val="Times New Roman"/>
        <family val="1"/>
        <charset val="204"/>
      </rPr>
      <t>Наименование:</t>
    </r>
    <r>
      <rPr>
        <sz val="12"/>
        <rFont val="Times New Roman"/>
        <family val="1"/>
        <charset val="204"/>
      </rPr>
      <t xml:space="preserve"> камерная печь с выкатным подом. </t>
    </r>
    <r>
      <rPr>
        <b/>
        <sz val="12"/>
        <rFont val="Times New Roman"/>
        <family val="1"/>
        <charset val="204"/>
      </rPr>
      <t>Назначение и область применения: о</t>
    </r>
    <r>
      <rPr>
        <sz val="12"/>
        <rFont val="Times New Roman"/>
        <family val="1"/>
        <charset val="204"/>
      </rPr>
      <t>бъемная закалка крупногабаритных деталей.</t>
    </r>
  </si>
  <si>
    <r>
      <rPr>
        <b/>
        <sz val="12"/>
        <rFont val="Times New Roman"/>
        <family val="1"/>
        <charset val="204"/>
      </rPr>
      <t>Наименование:</t>
    </r>
    <r>
      <rPr>
        <sz val="12"/>
        <rFont val="Times New Roman"/>
        <family val="1"/>
        <charset val="204"/>
      </rPr>
      <t xml:space="preserve"> отпускная шахтная печь.</t>
    </r>
    <r>
      <rPr>
        <b/>
        <sz val="12"/>
        <rFont val="Times New Roman"/>
        <family val="1"/>
        <charset val="204"/>
      </rPr>
      <t xml:space="preserve">Назначение и область применения: </t>
    </r>
    <r>
      <rPr>
        <sz val="12"/>
        <rFont val="Times New Roman"/>
        <family val="1"/>
        <charset val="204"/>
      </rPr>
      <t>проведение термообработки на деталях после закалки для получения необходимой твердости.</t>
    </r>
  </si>
  <si>
    <r>
      <rPr>
        <b/>
        <sz val="12"/>
        <rFont val="Times New Roman"/>
        <family val="1"/>
        <charset val="204"/>
      </rPr>
      <t>Наименование:</t>
    </r>
    <r>
      <rPr>
        <sz val="12"/>
        <rFont val="Times New Roman"/>
        <family val="1"/>
        <charset val="204"/>
      </rPr>
      <t xml:space="preserve"> индукционная установка ТВЧ. </t>
    </r>
    <r>
      <rPr>
        <b/>
        <sz val="12"/>
        <rFont val="Times New Roman"/>
        <family val="1"/>
        <charset val="204"/>
      </rPr>
      <t>Назначение и область применения: а</t>
    </r>
    <r>
      <rPr>
        <sz val="12"/>
        <rFont val="Times New Roman"/>
        <family val="1"/>
        <charset val="204"/>
      </rPr>
      <t>втоматическая закалка внешних и внутренних поверхностей валов, втулок, шестерен и т.п.</t>
    </r>
  </si>
  <si>
    <r>
      <rPr>
        <b/>
        <sz val="12"/>
        <rFont val="Times New Roman"/>
        <family val="1"/>
        <charset val="204"/>
      </rPr>
      <t xml:space="preserve">Наименвание: </t>
    </r>
    <r>
      <rPr>
        <sz val="12"/>
        <rFont val="Times New Roman"/>
        <family val="1"/>
        <charset val="204"/>
      </rPr>
      <t xml:space="preserve">«Гальванический комплекс». </t>
    </r>
    <r>
      <rPr>
        <b/>
        <sz val="12"/>
        <rFont val="Times New Roman"/>
        <family val="1"/>
        <charset val="204"/>
      </rPr>
      <t>Назначение и область применения: г</t>
    </r>
    <r>
      <rPr>
        <sz val="12"/>
        <rFont val="Times New Roman"/>
        <family val="1"/>
        <charset val="204"/>
      </rPr>
      <t xml:space="preserve">альванические линии комплекса предназначаются для нанесения электрохимических и химических покрытий в ручном режиме, а также при помощи кран-балки и тельфера; все технологии нанесения покрытий – типовые. </t>
    </r>
  </si>
  <si>
    <r>
      <rPr>
        <b/>
        <sz val="12"/>
        <rFont val="Times New Roman"/>
        <family val="1"/>
        <charset val="204"/>
      </rPr>
      <t>Наименование</t>
    </r>
    <r>
      <rPr>
        <sz val="12"/>
        <rFont val="Times New Roman"/>
        <family val="1"/>
        <charset val="204"/>
      </rPr>
      <t xml:space="preserve">: станок лазерной резки; </t>
    </r>
    <r>
      <rPr>
        <b/>
        <sz val="12"/>
        <rFont val="Times New Roman"/>
        <family val="1"/>
        <charset val="204"/>
      </rPr>
      <t xml:space="preserve">Назначение и область применения: </t>
    </r>
    <r>
      <rPr>
        <sz val="12"/>
        <rFont val="Times New Roman"/>
        <family val="1"/>
        <charset val="204"/>
      </rPr>
      <t>для автоматической лазерной резки листовых металлов толщиной не менее: углеродистые, легированные стали-16 мм; алюминий-10 мм; нержавеющая сталь-10 мм; медь-5 мм</t>
    </r>
  </si>
  <si>
    <r>
      <t xml:space="preserve">Наименование: </t>
    </r>
    <r>
      <rPr>
        <sz val="12"/>
        <rFont val="Times New Roman"/>
        <family val="1"/>
        <charset val="204"/>
      </rPr>
      <t xml:space="preserve">установка прецизионной плазменной резки. </t>
    </r>
    <r>
      <rPr>
        <b/>
        <sz val="12"/>
        <rFont val="Times New Roman"/>
        <family val="1"/>
        <charset val="204"/>
      </rPr>
      <t>Назначение и область применения</t>
    </r>
    <r>
      <rPr>
        <sz val="12"/>
        <rFont val="Times New Roman"/>
        <family val="1"/>
        <charset val="204"/>
      </rPr>
      <t xml:space="preserve">: координатная машина плазменной резки с ЧПУ портальной конструкции для резки толстолистового материала </t>
    </r>
  </si>
  <si>
    <r>
      <t xml:space="preserve">Наименование: </t>
    </r>
    <r>
      <rPr>
        <sz val="12"/>
        <rFont val="Times New Roman"/>
        <family val="1"/>
        <charset val="204"/>
      </rPr>
      <t xml:space="preserve">гидравлический ковачный молот в комплексе с виброопорами и манипулятором. </t>
    </r>
    <r>
      <rPr>
        <b/>
        <sz val="12"/>
        <rFont val="Times New Roman"/>
        <family val="1"/>
        <charset val="204"/>
      </rPr>
      <t>Назначение и область применения:</t>
    </r>
    <r>
      <rPr>
        <sz val="12"/>
        <rFont val="Times New Roman"/>
        <family val="1"/>
        <charset val="204"/>
      </rPr>
      <t xml:space="preserve"> гидравлический ковочный молот, предназначен для изготовления высококачественных заготовок (поковок), ковочный манипулятор предназначен для транспортировки заготовок, виброопоры предназначены для гашения вибрации при ударах.</t>
    </r>
  </si>
  <si>
    <t>28.41.31.00.00.00.10.10.1</t>
  </si>
  <si>
    <t>машина гибочная</t>
  </si>
  <si>
    <t>машина гибочная, кромкогибочная и правильная (включая прессы) с числовым программным управлением для обработки изделий из листового металла</t>
  </si>
  <si>
    <t>апрель</t>
  </si>
  <si>
    <t>591010000, Северо-Казахстанская область, г.Петропавловск, пр. Я. Гашека, 1/срок поставки 120 календарных дней</t>
  </si>
  <si>
    <t>Авансовый платеж-20%</t>
  </si>
  <si>
    <t>26.51.66.15.12.11.10.01.1</t>
  </si>
  <si>
    <t>Машина координатно-измерительная</t>
  </si>
  <si>
    <t>диапазон измерений от 0 до 3700 мм, предел допускаемой абсолютной погрешности объемных измерений, ±0,085 мм</t>
  </si>
  <si>
    <t>591010000, Северо-Казахстанская область, г.Петропавловск, пр. Я. Гашека, 1/срок поставки не более 390 календарных дней</t>
  </si>
  <si>
    <t>591010000, Северо-Казахстанская область, г.Петропавловск, пр. Я. Гашека, 1/срок поставки 320 календарных дней</t>
  </si>
  <si>
    <t>28.41.22.00.00.00.15.12.1</t>
  </si>
  <si>
    <t>станок сверлильно- расточный</t>
  </si>
  <si>
    <t>станок сверлильно-расточной группы специальный и специализированный: сверлильный многошпиндельный и портальный</t>
  </si>
  <si>
    <t>591010000, Северо-Казахстанская область, г.Петропавловск, пр. Я. Гашека, 1/срок поставки 300 календарных дней</t>
  </si>
  <si>
    <t>\</t>
  </si>
  <si>
    <t>28.41.21.00.00.00.10.14.1</t>
  </si>
  <si>
    <t>станок горизонтальный токарный с числовым программным управлением (кроме многоцелевого токарного станка, токарного автомата) прочие</t>
  </si>
  <si>
    <t>591010000, Северо-Казахстанская область, г.Петропавловск, пр. Я. Гашека, 1/срок поставки 280 календарных дней</t>
  </si>
  <si>
    <r>
      <t xml:space="preserve">Наименование: </t>
    </r>
    <r>
      <rPr>
        <sz val="12"/>
        <rFont val="Times New Roman"/>
        <family val="1"/>
        <charset val="204"/>
      </rPr>
      <t>4-х валковая гибочная машина с ЧПУ</t>
    </r>
  </si>
  <si>
    <r>
      <t>Наименование:</t>
    </r>
    <r>
      <rPr>
        <sz val="12"/>
        <rFont val="Times New Roman"/>
        <family val="1"/>
        <charset val="204"/>
      </rPr>
      <t xml:space="preserve"> координатно-измерительная машина.</t>
    </r>
  </si>
  <si>
    <r>
      <t>Наименование: у</t>
    </r>
    <r>
      <rPr>
        <sz val="12"/>
        <rFont val="Times New Roman"/>
        <family val="1"/>
        <charset val="204"/>
      </rPr>
      <t>ниверсальный фрезерный обрабатывющий центр.</t>
    </r>
  </si>
  <si>
    <r>
      <t>Наименование:</t>
    </r>
    <r>
      <rPr>
        <sz val="12"/>
        <rFont val="Times New Roman"/>
        <family val="1"/>
        <charset val="204"/>
      </rPr>
      <t xml:space="preserve"> портальный обрабатывющий ценр.</t>
    </r>
  </si>
  <si>
    <r>
      <t xml:space="preserve">Наименование: </t>
    </r>
    <r>
      <rPr>
        <sz val="12"/>
        <rFont val="Times New Roman"/>
        <family val="1"/>
        <charset val="204"/>
      </rPr>
      <t>универсальный токарно-фрезерный обрабатывающий центр</t>
    </r>
    <r>
      <rPr>
        <b/>
        <sz val="12"/>
        <rFont val="Times New Roman"/>
        <family val="1"/>
        <charset val="204"/>
      </rPr>
      <t>.</t>
    </r>
  </si>
  <si>
    <t>72 Т</t>
  </si>
  <si>
    <t>73 Т</t>
  </si>
  <si>
    <t>74 Т</t>
  </si>
  <si>
    <t>75 Т</t>
  </si>
  <si>
    <t>76 Т</t>
  </si>
  <si>
    <t>77 Т</t>
  </si>
  <si>
    <t>29.10.42.00.00.10.20.19.1</t>
  </si>
  <si>
    <t>Автомобиль грузовой</t>
  </si>
  <si>
    <t xml:space="preserve">самосвал, грузоподъемностью  от 10 до 15 тонн, тип кузова - платформа, с принудительной разгрузкой  способ разгрузки - двухсторонний, с принудительной разгрузкой, </t>
  </si>
  <si>
    <t>Урал 4320 ЕВРО3</t>
  </si>
  <si>
    <t>Один источник</t>
  </si>
  <si>
    <t>FCA</t>
  </si>
  <si>
    <t>Авансовый платеж-0%</t>
  </si>
  <si>
    <t>Реквизиты   (№ приказа и дата утверждения плана закупок) № 676пз от 13.11.2018г., № 685пз от 16.11.2018г., № 758пз от 26.11.2018, № 856пз от 24.12.2018г., № 383пз от 01.04.2019г, № 513пз от 25.04.2019г.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</si>
</sst>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NumberFormat="1" applyFont="1" applyFill="1" applyBorder="1"/>
    <xf numFmtId="0" fontId="2" fillId="0" borderId="0" xfId="0" applyFo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/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1" fillId="0" borderId="14" xfId="0" applyNumberFormat="1" applyFont="1" applyFill="1" applyBorder="1"/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6" fillId="0" borderId="0" xfId="0" applyFont="1"/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/>
    <xf numFmtId="0" fontId="5" fillId="0" borderId="15" xfId="0" applyNumberFormat="1" applyFont="1" applyFill="1" applyBorder="1"/>
    <xf numFmtId="0" fontId="5" fillId="0" borderId="17" xfId="0" applyNumberFormat="1" applyFont="1" applyFill="1" applyBorder="1"/>
    <xf numFmtId="0" fontId="5" fillId="0" borderId="18" xfId="0" applyNumberFormat="1" applyFont="1" applyFill="1" applyBorder="1"/>
    <xf numFmtId="4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NumberFormat="1" applyFont="1" applyFill="1" applyBorder="1"/>
    <xf numFmtId="0" fontId="7" fillId="0" borderId="0" xfId="0" applyFont="1" applyFill="1"/>
    <xf numFmtId="0" fontId="9" fillId="0" borderId="0" xfId="0" applyNumberFormat="1" applyFont="1" applyFill="1" applyBorder="1"/>
    <xf numFmtId="0" fontId="9" fillId="0" borderId="0" xfId="0" applyFont="1" applyFill="1"/>
    <xf numFmtId="0" fontId="7" fillId="0" borderId="0" xfId="0" applyFont="1"/>
    <xf numFmtId="0" fontId="9" fillId="0" borderId="0" xfId="0" applyFont="1"/>
    <xf numFmtId="0" fontId="8" fillId="0" borderId="0" xfId="0" applyNumberFormat="1" applyFont="1" applyFill="1" applyBorder="1"/>
    <xf numFmtId="0" fontId="8" fillId="0" borderId="0" xfId="0" applyFont="1"/>
    <xf numFmtId="0" fontId="10" fillId="0" borderId="0" xfId="0" applyNumberFormat="1" applyFont="1" applyFill="1" applyBorder="1"/>
    <xf numFmtId="0" fontId="10" fillId="0" borderId="0" xfId="0" applyFont="1"/>
    <xf numFmtId="164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left" vertical="center" wrapText="1"/>
    </xf>
    <xf numFmtId="164" fontId="12" fillId="0" borderId="16" xfId="0" applyNumberFormat="1" applyFont="1" applyFill="1" applyBorder="1" applyAlignment="1">
      <alignment horizontal="left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4" fillId="2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11\&#1054;&#1058;&#1063;&#1045;&#1058;&#1067;%20&#1053;&#1050;%20&#1050;&#1048;\2019\&#1084;&#1072;&#1081;\&#1040;&#1055;&#1047;-&#1055;&#1047;&#1058;&#1052;%20&#1089;%20&#1076;&#1086;&#1083;&#1075;%20&#1085;&#1072;%2005.05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Отчет полный "/>
      <sheetName val="Отчет по укруп группиров "/>
      <sheetName val="Краткий отчет для руководства "/>
      <sheetName val="Лист1"/>
      <sheetName val="Constants"/>
      <sheetName val="БД"/>
      <sheetName val="Мес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60" zoomScaleNormal="60" workbookViewId="0">
      <selection activeCell="AB12" sqref="AB12"/>
    </sheetView>
  </sheetViews>
  <sheetFormatPr defaultRowHeight="15"/>
  <cols>
    <col min="3" max="3" width="15.140625" customWidth="1"/>
    <col min="4" max="4" width="15.7109375" customWidth="1"/>
    <col min="5" max="5" width="22.42578125" customWidth="1"/>
    <col min="6" max="6" width="31.28515625" customWidth="1"/>
    <col min="7" max="7" width="71.85546875" customWidth="1"/>
    <col min="8" max="8" width="8.85546875" customWidth="1"/>
    <col min="9" max="9" width="6.5703125" customWidth="1"/>
    <col min="11" max="11" width="35.28515625" customWidth="1"/>
    <col min="13" max="13" width="12.42578125" customWidth="1"/>
    <col min="18" max="18" width="17.42578125" customWidth="1"/>
    <col min="19" max="19" width="19.7109375" customWidth="1"/>
    <col min="20" max="20" width="20.140625" customWidth="1"/>
    <col min="21" max="21" width="7" customWidth="1"/>
    <col min="23" max="23" width="8.7109375" customWidth="1"/>
  </cols>
  <sheetData>
    <row r="1" spans="1:23" ht="18.75">
      <c r="A1" s="1"/>
      <c r="B1" s="2"/>
      <c r="C1" s="3"/>
      <c r="D1" s="3"/>
      <c r="E1" s="3"/>
      <c r="F1" s="3"/>
      <c r="G1" s="3"/>
      <c r="H1" s="3"/>
      <c r="I1" s="3"/>
      <c r="J1" s="3"/>
      <c r="K1" s="3" t="s">
        <v>93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>
      <c r="A2" s="1"/>
      <c r="B2" s="87"/>
      <c r="C2" s="87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4"/>
      <c r="W2" s="1"/>
    </row>
    <row r="3" spans="1:23" ht="18.75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1"/>
      <c r="N3" s="6"/>
      <c r="O3" s="6"/>
      <c r="P3" s="6"/>
      <c r="Q3" s="6"/>
      <c r="R3" s="6" t="s">
        <v>241</v>
      </c>
      <c r="S3" s="1"/>
      <c r="T3" s="6"/>
      <c r="U3" s="6"/>
      <c r="V3" s="6"/>
      <c r="W3" s="6"/>
    </row>
    <row r="4" spans="1:23" ht="18.75">
      <c r="A4" s="1"/>
      <c r="B4" s="1"/>
      <c r="C4" s="1"/>
      <c r="D4" s="1"/>
      <c r="E4" s="1" t="s">
        <v>1</v>
      </c>
      <c r="F4" s="1"/>
      <c r="G4" s="1"/>
      <c r="H4" s="1"/>
      <c r="I4" s="1"/>
      <c r="J4" s="5"/>
      <c r="K4" s="5"/>
      <c r="L4" s="5"/>
      <c r="M4" s="1"/>
      <c r="N4" s="6"/>
      <c r="O4" s="6"/>
      <c r="P4" s="6"/>
      <c r="Q4" s="6"/>
      <c r="R4" s="6"/>
      <c r="S4" s="1"/>
      <c r="T4" s="6"/>
      <c r="U4" s="6"/>
      <c r="V4" s="6"/>
      <c r="W4" s="6"/>
    </row>
    <row r="5" spans="1:23" ht="18.75">
      <c r="A5" s="1"/>
      <c r="B5" s="1"/>
      <c r="C5" s="1"/>
      <c r="D5" s="1"/>
      <c r="E5" s="1"/>
      <c r="F5" s="1"/>
      <c r="G5" s="1"/>
      <c r="H5" s="1"/>
      <c r="I5" s="1"/>
      <c r="J5" s="5"/>
      <c r="K5" s="5"/>
      <c r="L5" s="5"/>
      <c r="M5" s="1"/>
      <c r="N5" s="7"/>
      <c r="O5" s="7"/>
      <c r="P5" s="7"/>
      <c r="Q5" s="7"/>
      <c r="R5" s="6" t="s">
        <v>2</v>
      </c>
      <c r="S5" s="1"/>
      <c r="T5" s="6"/>
      <c r="U5" s="6"/>
      <c r="V5" s="6"/>
      <c r="W5" s="6"/>
    </row>
    <row r="6" spans="1:23" ht="12" customHeight="1" thickBot="1">
      <c r="A6" s="1"/>
      <c r="B6" s="1"/>
      <c r="C6" s="1"/>
      <c r="D6" s="1"/>
      <c r="E6" s="1"/>
      <c r="F6" s="1"/>
      <c r="G6" s="1"/>
      <c r="H6" s="1"/>
      <c r="I6" s="1"/>
      <c r="J6" s="5"/>
      <c r="K6" s="5"/>
      <c r="L6" s="5"/>
      <c r="M6" s="1"/>
      <c r="N6" s="7"/>
      <c r="O6" s="7"/>
      <c r="P6" s="7"/>
      <c r="Q6" s="7"/>
      <c r="R6" s="6"/>
      <c r="S6" s="6"/>
      <c r="T6" s="6"/>
      <c r="U6" s="6"/>
      <c r="V6" s="6"/>
      <c r="W6" s="6"/>
    </row>
    <row r="7" spans="1:23" ht="19.5" hidden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5" thickBot="1">
      <c r="A8" s="8"/>
      <c r="B8" s="89" t="s">
        <v>3</v>
      </c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11</v>
      </c>
      <c r="K8" s="89" t="s">
        <v>12</v>
      </c>
      <c r="L8" s="89" t="s">
        <v>13</v>
      </c>
      <c r="M8" s="89" t="s">
        <v>14</v>
      </c>
      <c r="N8" s="89" t="s">
        <v>15</v>
      </c>
      <c r="O8" s="91" t="s">
        <v>16</v>
      </c>
      <c r="P8" s="92"/>
      <c r="Q8" s="93"/>
      <c r="R8" s="89" t="s">
        <v>17</v>
      </c>
      <c r="S8" s="89" t="s">
        <v>18</v>
      </c>
      <c r="T8" s="89" t="s">
        <v>19</v>
      </c>
      <c r="U8" s="89" t="s">
        <v>20</v>
      </c>
      <c r="V8" s="89" t="s">
        <v>21</v>
      </c>
      <c r="W8" s="89" t="s">
        <v>22</v>
      </c>
    </row>
    <row r="9" spans="1:23" ht="155.25" customHeight="1" thickBot="1">
      <c r="A9" s="8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" t="s">
        <v>23</v>
      </c>
      <c r="P9" s="9" t="s">
        <v>77</v>
      </c>
      <c r="Q9" s="9" t="s">
        <v>78</v>
      </c>
      <c r="R9" s="90"/>
      <c r="S9" s="90"/>
      <c r="T9" s="90"/>
      <c r="U9" s="90"/>
      <c r="V9" s="90"/>
      <c r="W9" s="90"/>
    </row>
    <row r="10" spans="1:23" ht="19.5" thickBot="1">
      <c r="A10" s="8"/>
      <c r="B10" s="10">
        <v>1</v>
      </c>
      <c r="C10" s="11">
        <v>2</v>
      </c>
      <c r="D10" s="10">
        <v>3</v>
      </c>
      <c r="E10" s="11">
        <v>4</v>
      </c>
      <c r="F10" s="10">
        <v>5</v>
      </c>
      <c r="G10" s="11">
        <v>6</v>
      </c>
      <c r="H10" s="10">
        <v>7</v>
      </c>
      <c r="I10" s="11">
        <v>8</v>
      </c>
      <c r="J10" s="10">
        <v>9</v>
      </c>
      <c r="K10" s="11">
        <v>10</v>
      </c>
      <c r="L10" s="10">
        <v>11</v>
      </c>
      <c r="M10" s="11">
        <v>12</v>
      </c>
      <c r="N10" s="10">
        <v>13</v>
      </c>
      <c r="O10" s="94">
        <v>14</v>
      </c>
      <c r="P10" s="92"/>
      <c r="Q10" s="95"/>
      <c r="R10" s="11">
        <v>15</v>
      </c>
      <c r="S10" s="11">
        <v>16</v>
      </c>
      <c r="T10" s="11">
        <v>17</v>
      </c>
      <c r="U10" s="11">
        <v>18</v>
      </c>
      <c r="V10" s="11">
        <v>19</v>
      </c>
      <c r="W10" s="11">
        <v>20</v>
      </c>
    </row>
    <row r="11" spans="1:23" ht="18.75">
      <c r="A11" s="1"/>
      <c r="B11" s="12" t="s">
        <v>24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5"/>
    </row>
    <row r="12" spans="1:23" s="28" customFormat="1" ht="120" customHeight="1">
      <c r="A12" s="27"/>
      <c r="B12" s="29" t="s">
        <v>79</v>
      </c>
      <c r="C12" s="16" t="s">
        <v>27</v>
      </c>
      <c r="D12" s="50" t="s">
        <v>28</v>
      </c>
      <c r="E12" s="50" t="s">
        <v>29</v>
      </c>
      <c r="F12" s="50" t="s">
        <v>30</v>
      </c>
      <c r="G12" s="17" t="s">
        <v>31</v>
      </c>
      <c r="H12" s="16" t="s">
        <v>32</v>
      </c>
      <c r="I12" s="16">
        <v>0</v>
      </c>
      <c r="J12" s="16" t="s">
        <v>33</v>
      </c>
      <c r="K12" s="16" t="s">
        <v>34</v>
      </c>
      <c r="L12" s="16" t="s">
        <v>35</v>
      </c>
      <c r="M12" s="16" t="s">
        <v>36</v>
      </c>
      <c r="N12" s="16" t="s">
        <v>37</v>
      </c>
      <c r="O12" s="18">
        <v>1</v>
      </c>
      <c r="P12" s="16">
        <v>0</v>
      </c>
      <c r="Q12" s="16">
        <v>0</v>
      </c>
      <c r="R12" s="23">
        <v>66440714.289999999</v>
      </c>
      <c r="S12" s="23">
        <v>0</v>
      </c>
      <c r="T12" s="24">
        <f t="shared" ref="T12:T34" si="0">S12*1.12</f>
        <v>0</v>
      </c>
      <c r="U12" s="19" t="s">
        <v>25</v>
      </c>
      <c r="V12" s="16">
        <v>2018</v>
      </c>
      <c r="W12" s="16" t="s">
        <v>154</v>
      </c>
    </row>
    <row r="13" spans="1:23" s="39" customFormat="1" ht="114.75" customHeight="1">
      <c r="A13" s="27"/>
      <c r="B13" s="38" t="s">
        <v>157</v>
      </c>
      <c r="C13" s="16" t="s">
        <v>27</v>
      </c>
      <c r="D13" s="50" t="s">
        <v>28</v>
      </c>
      <c r="E13" s="50" t="s">
        <v>29</v>
      </c>
      <c r="F13" s="50" t="s">
        <v>30</v>
      </c>
      <c r="G13" s="17" t="s">
        <v>31</v>
      </c>
      <c r="H13" s="16" t="s">
        <v>32</v>
      </c>
      <c r="I13" s="16">
        <v>0</v>
      </c>
      <c r="J13" s="16" t="s">
        <v>33</v>
      </c>
      <c r="K13" s="16" t="s">
        <v>34</v>
      </c>
      <c r="L13" s="16" t="s">
        <v>35</v>
      </c>
      <c r="M13" s="16" t="s">
        <v>153</v>
      </c>
      <c r="N13" s="16" t="s">
        <v>37</v>
      </c>
      <c r="O13" s="18">
        <v>1</v>
      </c>
      <c r="P13" s="16">
        <v>0</v>
      </c>
      <c r="Q13" s="16">
        <v>0</v>
      </c>
      <c r="R13" s="23">
        <v>66440714.289999999</v>
      </c>
      <c r="S13" s="23">
        <f>R13*O13</f>
        <v>66440714.289999999</v>
      </c>
      <c r="T13" s="24">
        <f t="shared" si="0"/>
        <v>74413600.004800007</v>
      </c>
      <c r="U13" s="19" t="s">
        <v>25</v>
      </c>
      <c r="V13" s="16">
        <v>2018</v>
      </c>
      <c r="W13" s="20"/>
    </row>
    <row r="14" spans="1:23" s="39" customFormat="1" ht="110.25">
      <c r="A14" s="27"/>
      <c r="B14" s="29" t="s">
        <v>80</v>
      </c>
      <c r="C14" s="16" t="s">
        <v>27</v>
      </c>
      <c r="D14" s="50" t="s">
        <v>28</v>
      </c>
      <c r="E14" s="50" t="s">
        <v>29</v>
      </c>
      <c r="F14" s="50" t="s">
        <v>30</v>
      </c>
      <c r="G14" s="17" t="s">
        <v>38</v>
      </c>
      <c r="H14" s="16" t="s">
        <v>32</v>
      </c>
      <c r="I14" s="16">
        <v>0</v>
      </c>
      <c r="J14" s="16" t="s">
        <v>33</v>
      </c>
      <c r="K14" s="16" t="s">
        <v>34</v>
      </c>
      <c r="L14" s="16" t="s">
        <v>35</v>
      </c>
      <c r="M14" s="16" t="s">
        <v>39</v>
      </c>
      <c r="N14" s="16" t="s">
        <v>37</v>
      </c>
      <c r="O14" s="18">
        <v>1</v>
      </c>
      <c r="P14" s="16">
        <v>0</v>
      </c>
      <c r="Q14" s="16">
        <v>0</v>
      </c>
      <c r="R14" s="23">
        <v>72478750</v>
      </c>
      <c r="S14" s="23">
        <v>0</v>
      </c>
      <c r="T14" s="24">
        <f t="shared" si="0"/>
        <v>0</v>
      </c>
      <c r="U14" s="19"/>
      <c r="V14" s="16">
        <v>2018</v>
      </c>
      <c r="W14" s="20" t="s">
        <v>165</v>
      </c>
    </row>
    <row r="15" spans="1:23" s="39" customFormat="1" ht="110.25">
      <c r="A15" s="27"/>
      <c r="B15" s="38" t="s">
        <v>158</v>
      </c>
      <c r="C15" s="16" t="s">
        <v>27</v>
      </c>
      <c r="D15" s="50" t="s">
        <v>28</v>
      </c>
      <c r="E15" s="50" t="s">
        <v>29</v>
      </c>
      <c r="F15" s="50" t="s">
        <v>30</v>
      </c>
      <c r="G15" s="17" t="s">
        <v>38</v>
      </c>
      <c r="H15" s="16" t="s">
        <v>32</v>
      </c>
      <c r="I15" s="16">
        <v>0</v>
      </c>
      <c r="J15" s="16" t="s">
        <v>33</v>
      </c>
      <c r="K15" s="16" t="s">
        <v>155</v>
      </c>
      <c r="L15" s="16" t="s">
        <v>35</v>
      </c>
      <c r="M15" s="16" t="s">
        <v>156</v>
      </c>
      <c r="N15" s="16" t="s">
        <v>37</v>
      </c>
      <c r="O15" s="18">
        <v>1</v>
      </c>
      <c r="P15" s="16">
        <v>0</v>
      </c>
      <c r="Q15" s="16">
        <v>0</v>
      </c>
      <c r="R15" s="23">
        <v>72478750</v>
      </c>
      <c r="S15" s="23">
        <f t="shared" ref="S15:S33" si="1">R15*O15</f>
        <v>72478750</v>
      </c>
      <c r="T15" s="24">
        <f t="shared" si="0"/>
        <v>81176200.000000015</v>
      </c>
      <c r="U15" s="19"/>
      <c r="V15" s="16">
        <v>2018</v>
      </c>
      <c r="W15" s="20"/>
    </row>
    <row r="16" spans="1:23" s="39" customFormat="1" ht="119.25" customHeight="1">
      <c r="A16" s="27"/>
      <c r="B16" s="29" t="s">
        <v>81</v>
      </c>
      <c r="C16" s="16" t="s">
        <v>27</v>
      </c>
      <c r="D16" s="50" t="s">
        <v>28</v>
      </c>
      <c r="E16" s="50" t="s">
        <v>29</v>
      </c>
      <c r="F16" s="50" t="s">
        <v>30</v>
      </c>
      <c r="G16" s="17" t="s">
        <v>40</v>
      </c>
      <c r="H16" s="16" t="s">
        <v>32</v>
      </c>
      <c r="I16" s="16">
        <v>0</v>
      </c>
      <c r="J16" s="16" t="s">
        <v>33</v>
      </c>
      <c r="K16" s="16" t="s">
        <v>34</v>
      </c>
      <c r="L16" s="16" t="s">
        <v>35</v>
      </c>
      <c r="M16" s="16" t="s">
        <v>36</v>
      </c>
      <c r="N16" s="16" t="s">
        <v>37</v>
      </c>
      <c r="O16" s="18">
        <v>1</v>
      </c>
      <c r="P16" s="16">
        <v>0</v>
      </c>
      <c r="Q16" s="16">
        <v>0</v>
      </c>
      <c r="R16" s="23">
        <v>125755535.70999999</v>
      </c>
      <c r="S16" s="23">
        <v>0</v>
      </c>
      <c r="T16" s="24">
        <f t="shared" si="0"/>
        <v>0</v>
      </c>
      <c r="U16" s="19"/>
      <c r="V16" s="16">
        <v>2018</v>
      </c>
      <c r="W16" s="20" t="s">
        <v>165</v>
      </c>
    </row>
    <row r="17" spans="1:23" s="39" customFormat="1" ht="116.25" customHeight="1">
      <c r="A17" s="27"/>
      <c r="B17" s="38" t="s">
        <v>161</v>
      </c>
      <c r="C17" s="16" t="s">
        <v>27</v>
      </c>
      <c r="D17" s="50" t="s">
        <v>28</v>
      </c>
      <c r="E17" s="50" t="s">
        <v>29</v>
      </c>
      <c r="F17" s="50" t="s">
        <v>30</v>
      </c>
      <c r="G17" s="17" t="s">
        <v>40</v>
      </c>
      <c r="H17" s="16" t="s">
        <v>32</v>
      </c>
      <c r="I17" s="16">
        <v>0</v>
      </c>
      <c r="J17" s="16" t="s">
        <v>33</v>
      </c>
      <c r="K17" s="16" t="s">
        <v>159</v>
      </c>
      <c r="L17" s="16" t="s">
        <v>35</v>
      </c>
      <c r="M17" s="16" t="s">
        <v>160</v>
      </c>
      <c r="N17" s="16" t="s">
        <v>37</v>
      </c>
      <c r="O17" s="18">
        <v>1</v>
      </c>
      <c r="P17" s="16">
        <v>0</v>
      </c>
      <c r="Q17" s="16">
        <v>0</v>
      </c>
      <c r="R17" s="23">
        <v>125755535.70999999</v>
      </c>
      <c r="S17" s="23">
        <f>R17*O17</f>
        <v>125755535.70999999</v>
      </c>
      <c r="T17" s="24">
        <f t="shared" si="0"/>
        <v>140846199.99520001</v>
      </c>
      <c r="U17" s="19"/>
      <c r="V17" s="16">
        <v>2018</v>
      </c>
      <c r="W17" s="20"/>
    </row>
    <row r="18" spans="1:23" s="39" customFormat="1" ht="110.25">
      <c r="A18" s="27"/>
      <c r="B18" s="29" t="s">
        <v>82</v>
      </c>
      <c r="C18" s="16" t="s">
        <v>27</v>
      </c>
      <c r="D18" s="50" t="s">
        <v>28</v>
      </c>
      <c r="E18" s="50" t="s">
        <v>29</v>
      </c>
      <c r="F18" s="50" t="s">
        <v>30</v>
      </c>
      <c r="G18" s="17" t="s">
        <v>41</v>
      </c>
      <c r="H18" s="16" t="s">
        <v>32</v>
      </c>
      <c r="I18" s="16">
        <v>0</v>
      </c>
      <c r="J18" s="16" t="s">
        <v>33</v>
      </c>
      <c r="K18" s="16" t="s">
        <v>34</v>
      </c>
      <c r="L18" s="16" t="s">
        <v>35</v>
      </c>
      <c r="M18" s="16" t="s">
        <v>36</v>
      </c>
      <c r="N18" s="16" t="s">
        <v>37</v>
      </c>
      <c r="O18" s="18">
        <v>1</v>
      </c>
      <c r="P18" s="16">
        <v>0</v>
      </c>
      <c r="Q18" s="16">
        <v>0</v>
      </c>
      <c r="R18" s="23">
        <v>153104285.71000001</v>
      </c>
      <c r="S18" s="23">
        <v>0</v>
      </c>
      <c r="T18" s="23">
        <v>0</v>
      </c>
      <c r="U18" s="19"/>
      <c r="V18" s="16">
        <v>2018</v>
      </c>
      <c r="W18" s="20" t="s">
        <v>165</v>
      </c>
    </row>
    <row r="19" spans="1:23" s="39" customFormat="1" ht="110.25">
      <c r="A19" s="27"/>
      <c r="B19" s="38" t="s">
        <v>164</v>
      </c>
      <c r="C19" s="16" t="s">
        <v>27</v>
      </c>
      <c r="D19" s="50" t="s">
        <v>28</v>
      </c>
      <c r="E19" s="50" t="s">
        <v>29</v>
      </c>
      <c r="F19" s="50" t="s">
        <v>30</v>
      </c>
      <c r="G19" s="17" t="s">
        <v>41</v>
      </c>
      <c r="H19" s="16" t="s">
        <v>32</v>
      </c>
      <c r="I19" s="16">
        <v>0</v>
      </c>
      <c r="J19" s="16" t="s">
        <v>33</v>
      </c>
      <c r="K19" s="16" t="s">
        <v>162</v>
      </c>
      <c r="L19" s="16" t="s">
        <v>35</v>
      </c>
      <c r="M19" s="16" t="s">
        <v>163</v>
      </c>
      <c r="N19" s="16" t="s">
        <v>37</v>
      </c>
      <c r="O19" s="18">
        <v>1</v>
      </c>
      <c r="P19" s="16">
        <v>0</v>
      </c>
      <c r="Q19" s="16">
        <v>0</v>
      </c>
      <c r="R19" s="23">
        <v>153104285.71000001</v>
      </c>
      <c r="S19" s="23">
        <f t="shared" ref="S19:S28" si="2">T19/1.12</f>
        <v>153104285.7142857</v>
      </c>
      <c r="T19" s="23">
        <v>171476800</v>
      </c>
      <c r="U19" s="19"/>
      <c r="V19" s="16">
        <v>2018</v>
      </c>
      <c r="W19" s="20"/>
    </row>
    <row r="20" spans="1:23" s="41" customFormat="1" ht="105" customHeight="1">
      <c r="A20" s="40"/>
      <c r="B20" s="29" t="s">
        <v>83</v>
      </c>
      <c r="C20" s="16" t="s">
        <v>27</v>
      </c>
      <c r="D20" s="50" t="s">
        <v>42</v>
      </c>
      <c r="E20" s="50" t="s">
        <v>29</v>
      </c>
      <c r="F20" s="50" t="s">
        <v>43</v>
      </c>
      <c r="G20" s="17" t="s">
        <v>189</v>
      </c>
      <c r="H20" s="16" t="s">
        <v>32</v>
      </c>
      <c r="I20" s="16">
        <v>0</v>
      </c>
      <c r="J20" s="16" t="s">
        <v>33</v>
      </c>
      <c r="K20" s="16" t="s">
        <v>44</v>
      </c>
      <c r="L20" s="16" t="s">
        <v>35</v>
      </c>
      <c r="M20" s="16" t="s">
        <v>45</v>
      </c>
      <c r="N20" s="16" t="s">
        <v>37</v>
      </c>
      <c r="O20" s="18">
        <v>1</v>
      </c>
      <c r="P20" s="16">
        <v>0</v>
      </c>
      <c r="Q20" s="16">
        <v>0</v>
      </c>
      <c r="R20" s="23">
        <v>195274706.25</v>
      </c>
      <c r="S20" s="23">
        <v>0</v>
      </c>
      <c r="T20" s="24">
        <v>0</v>
      </c>
      <c r="U20" s="21"/>
      <c r="V20" s="16">
        <v>2018</v>
      </c>
      <c r="W20" s="20" t="s">
        <v>154</v>
      </c>
    </row>
    <row r="21" spans="1:23" s="41" customFormat="1" ht="105.75" customHeight="1">
      <c r="A21" s="40"/>
      <c r="B21" s="38" t="s">
        <v>167</v>
      </c>
      <c r="C21" s="16" t="s">
        <v>27</v>
      </c>
      <c r="D21" s="50" t="s">
        <v>42</v>
      </c>
      <c r="E21" s="50" t="s">
        <v>29</v>
      </c>
      <c r="F21" s="50" t="s">
        <v>43</v>
      </c>
      <c r="G21" s="17" t="s">
        <v>189</v>
      </c>
      <c r="H21" s="16" t="s">
        <v>32</v>
      </c>
      <c r="I21" s="16">
        <v>0</v>
      </c>
      <c r="J21" s="16" t="s">
        <v>33</v>
      </c>
      <c r="K21" s="16" t="s">
        <v>44</v>
      </c>
      <c r="L21" s="16" t="s">
        <v>35</v>
      </c>
      <c r="M21" s="16" t="s">
        <v>166</v>
      </c>
      <c r="N21" s="16" t="s">
        <v>37</v>
      </c>
      <c r="O21" s="18">
        <v>1</v>
      </c>
      <c r="P21" s="16">
        <v>0</v>
      </c>
      <c r="Q21" s="16">
        <v>0</v>
      </c>
      <c r="R21" s="23">
        <v>195274706.25</v>
      </c>
      <c r="S21" s="23">
        <v>0</v>
      </c>
      <c r="T21" s="24">
        <v>0</v>
      </c>
      <c r="U21" s="21"/>
      <c r="V21" s="16">
        <v>2018</v>
      </c>
      <c r="W21" s="20" t="s">
        <v>174</v>
      </c>
    </row>
    <row r="22" spans="1:23" s="43" customFormat="1" ht="105.75" customHeight="1">
      <c r="A22" s="42"/>
      <c r="B22" s="38" t="s">
        <v>172</v>
      </c>
      <c r="C22" s="16" t="s">
        <v>27</v>
      </c>
      <c r="D22" s="50" t="s">
        <v>42</v>
      </c>
      <c r="E22" s="50" t="s">
        <v>29</v>
      </c>
      <c r="F22" s="50" t="s">
        <v>43</v>
      </c>
      <c r="G22" s="17" t="s">
        <v>189</v>
      </c>
      <c r="H22" s="16" t="s">
        <v>32</v>
      </c>
      <c r="I22" s="16">
        <v>0</v>
      </c>
      <c r="J22" s="16" t="s">
        <v>171</v>
      </c>
      <c r="K22" s="16" t="s">
        <v>44</v>
      </c>
      <c r="L22" s="16" t="s">
        <v>35</v>
      </c>
      <c r="M22" s="16" t="s">
        <v>173</v>
      </c>
      <c r="N22" s="16" t="s">
        <v>37</v>
      </c>
      <c r="O22" s="18">
        <v>1</v>
      </c>
      <c r="P22" s="16">
        <v>0</v>
      </c>
      <c r="Q22" s="16">
        <v>0</v>
      </c>
      <c r="R22" s="23">
        <f>S22*O22</f>
        <v>195274706.24999997</v>
      </c>
      <c r="S22" s="23">
        <f t="shared" ref="S22" si="3">T22/1.12</f>
        <v>195274706.24999997</v>
      </c>
      <c r="T22" s="24">
        <v>218707671</v>
      </c>
      <c r="U22" s="21"/>
      <c r="V22" s="16">
        <v>2018</v>
      </c>
      <c r="W22" s="20"/>
    </row>
    <row r="23" spans="1:23" s="39" customFormat="1" ht="104.25" customHeight="1">
      <c r="A23" s="27"/>
      <c r="B23" s="29" t="s">
        <v>84</v>
      </c>
      <c r="C23" s="16" t="s">
        <v>27</v>
      </c>
      <c r="D23" s="50" t="s">
        <v>46</v>
      </c>
      <c r="E23" s="50" t="s">
        <v>47</v>
      </c>
      <c r="F23" s="50" t="s">
        <v>48</v>
      </c>
      <c r="G23" s="17" t="s">
        <v>49</v>
      </c>
      <c r="H23" s="16" t="s">
        <v>32</v>
      </c>
      <c r="I23" s="16">
        <v>0</v>
      </c>
      <c r="J23" s="16" t="s">
        <v>33</v>
      </c>
      <c r="K23" s="16" t="s">
        <v>34</v>
      </c>
      <c r="L23" s="16" t="s">
        <v>35</v>
      </c>
      <c r="M23" s="16" t="s">
        <v>36</v>
      </c>
      <c r="N23" s="16" t="s">
        <v>37</v>
      </c>
      <c r="O23" s="18">
        <v>1</v>
      </c>
      <c r="P23" s="16">
        <v>0</v>
      </c>
      <c r="Q23" s="16">
        <v>0</v>
      </c>
      <c r="R23" s="23">
        <v>72457500</v>
      </c>
      <c r="S23" s="23">
        <v>0</v>
      </c>
      <c r="T23" s="24">
        <v>0</v>
      </c>
      <c r="U23" s="19"/>
      <c r="V23" s="16">
        <v>2018</v>
      </c>
      <c r="W23" s="20" t="s">
        <v>165</v>
      </c>
    </row>
    <row r="24" spans="1:23" s="39" customFormat="1" ht="99.75" customHeight="1">
      <c r="A24" s="27"/>
      <c r="B24" s="38" t="s">
        <v>168</v>
      </c>
      <c r="C24" s="16" t="s">
        <v>27</v>
      </c>
      <c r="D24" s="50" t="s">
        <v>46</v>
      </c>
      <c r="E24" s="50" t="s">
        <v>47</v>
      </c>
      <c r="F24" s="50" t="s">
        <v>48</v>
      </c>
      <c r="G24" s="17" t="s">
        <v>49</v>
      </c>
      <c r="H24" s="16" t="s">
        <v>32</v>
      </c>
      <c r="I24" s="16">
        <v>0</v>
      </c>
      <c r="J24" s="16" t="s">
        <v>33</v>
      </c>
      <c r="K24" s="16" t="s">
        <v>159</v>
      </c>
      <c r="L24" s="16" t="s">
        <v>35</v>
      </c>
      <c r="M24" s="16" t="s">
        <v>166</v>
      </c>
      <c r="N24" s="16" t="s">
        <v>37</v>
      </c>
      <c r="O24" s="18">
        <v>1</v>
      </c>
      <c r="P24" s="16">
        <v>0</v>
      </c>
      <c r="Q24" s="16">
        <v>0</v>
      </c>
      <c r="R24" s="23">
        <f>S24*O24</f>
        <v>72457500</v>
      </c>
      <c r="S24" s="23">
        <f>T24/1.12</f>
        <v>72457500</v>
      </c>
      <c r="T24" s="24">
        <v>81152400</v>
      </c>
      <c r="U24" s="19"/>
      <c r="V24" s="16">
        <v>2018</v>
      </c>
      <c r="W24" s="20"/>
    </row>
    <row r="25" spans="1:23" s="39" customFormat="1" ht="110.25">
      <c r="A25" s="27"/>
      <c r="B25" s="29" t="s">
        <v>85</v>
      </c>
      <c r="C25" s="16" t="s">
        <v>27</v>
      </c>
      <c r="D25" s="50" t="s">
        <v>46</v>
      </c>
      <c r="E25" s="50" t="s">
        <v>47</v>
      </c>
      <c r="F25" s="50" t="s">
        <v>48</v>
      </c>
      <c r="G25" s="17" t="s">
        <v>50</v>
      </c>
      <c r="H25" s="16" t="s">
        <v>32</v>
      </c>
      <c r="I25" s="16">
        <v>0</v>
      </c>
      <c r="J25" s="16" t="s">
        <v>33</v>
      </c>
      <c r="K25" s="16" t="s">
        <v>34</v>
      </c>
      <c r="L25" s="16" t="s">
        <v>35</v>
      </c>
      <c r="M25" s="16" t="s">
        <v>45</v>
      </c>
      <c r="N25" s="16" t="s">
        <v>37</v>
      </c>
      <c r="O25" s="18">
        <v>3</v>
      </c>
      <c r="P25" s="16">
        <v>0</v>
      </c>
      <c r="Q25" s="16">
        <v>0</v>
      </c>
      <c r="R25" s="23">
        <v>122155178.56999999</v>
      </c>
      <c r="S25" s="23">
        <v>0</v>
      </c>
      <c r="T25" s="24">
        <v>0</v>
      </c>
      <c r="U25" s="21"/>
      <c r="V25" s="16">
        <v>2018</v>
      </c>
      <c r="W25" s="20" t="s">
        <v>165</v>
      </c>
    </row>
    <row r="26" spans="1:23" s="39" customFormat="1" ht="110.25">
      <c r="A26" s="27"/>
      <c r="B26" s="38" t="s">
        <v>169</v>
      </c>
      <c r="C26" s="16" t="s">
        <v>27</v>
      </c>
      <c r="D26" s="50" t="s">
        <v>46</v>
      </c>
      <c r="E26" s="50" t="s">
        <v>47</v>
      </c>
      <c r="F26" s="50" t="s">
        <v>48</v>
      </c>
      <c r="G26" s="17" t="s">
        <v>50</v>
      </c>
      <c r="H26" s="16" t="s">
        <v>32</v>
      </c>
      <c r="I26" s="16">
        <v>0</v>
      </c>
      <c r="J26" s="16" t="s">
        <v>33</v>
      </c>
      <c r="K26" s="16" t="s">
        <v>159</v>
      </c>
      <c r="L26" s="16" t="s">
        <v>35</v>
      </c>
      <c r="M26" s="16" t="s">
        <v>166</v>
      </c>
      <c r="N26" s="16" t="s">
        <v>37</v>
      </c>
      <c r="O26" s="18">
        <v>3</v>
      </c>
      <c r="P26" s="16">
        <v>0</v>
      </c>
      <c r="Q26" s="16">
        <v>0</v>
      </c>
      <c r="R26" s="23">
        <v>122155178.56999999</v>
      </c>
      <c r="S26" s="23">
        <f t="shared" si="2"/>
        <v>366465535.71428567</v>
      </c>
      <c r="T26" s="24">
        <v>410441400</v>
      </c>
      <c r="U26" s="21"/>
      <c r="V26" s="16">
        <v>2018</v>
      </c>
      <c r="W26" s="20"/>
    </row>
    <row r="27" spans="1:23" s="39" customFormat="1" ht="110.25">
      <c r="A27" s="27"/>
      <c r="B27" s="29" t="s">
        <v>86</v>
      </c>
      <c r="C27" s="16" t="s">
        <v>27</v>
      </c>
      <c r="D27" s="50" t="s">
        <v>46</v>
      </c>
      <c r="E27" s="50" t="s">
        <v>47</v>
      </c>
      <c r="F27" s="50" t="s">
        <v>48</v>
      </c>
      <c r="G27" s="17" t="s">
        <v>51</v>
      </c>
      <c r="H27" s="16" t="s">
        <v>32</v>
      </c>
      <c r="I27" s="16">
        <v>0</v>
      </c>
      <c r="J27" s="16" t="s">
        <v>33</v>
      </c>
      <c r="K27" s="16" t="s">
        <v>34</v>
      </c>
      <c r="L27" s="16" t="s">
        <v>35</v>
      </c>
      <c r="M27" s="16" t="s">
        <v>36</v>
      </c>
      <c r="N27" s="16" t="s">
        <v>37</v>
      </c>
      <c r="O27" s="18">
        <v>1</v>
      </c>
      <c r="P27" s="16">
        <v>0</v>
      </c>
      <c r="Q27" s="16">
        <v>0</v>
      </c>
      <c r="R27" s="23">
        <v>156586250</v>
      </c>
      <c r="S27" s="23">
        <v>0</v>
      </c>
      <c r="T27" s="24">
        <v>0</v>
      </c>
      <c r="U27" s="21"/>
      <c r="V27" s="16">
        <v>2018</v>
      </c>
      <c r="W27" s="20" t="s">
        <v>165</v>
      </c>
    </row>
    <row r="28" spans="1:23" s="39" customFormat="1" ht="110.25">
      <c r="A28" s="27"/>
      <c r="B28" s="38" t="s">
        <v>170</v>
      </c>
      <c r="C28" s="16" t="s">
        <v>27</v>
      </c>
      <c r="D28" s="50" t="s">
        <v>46</v>
      </c>
      <c r="E28" s="50" t="s">
        <v>47</v>
      </c>
      <c r="F28" s="50" t="s">
        <v>48</v>
      </c>
      <c r="G28" s="17" t="s">
        <v>51</v>
      </c>
      <c r="H28" s="16" t="s">
        <v>32</v>
      </c>
      <c r="I28" s="16">
        <v>0</v>
      </c>
      <c r="J28" s="16" t="s">
        <v>33</v>
      </c>
      <c r="K28" s="16" t="s">
        <v>162</v>
      </c>
      <c r="L28" s="16" t="s">
        <v>35</v>
      </c>
      <c r="M28" s="16" t="s">
        <v>166</v>
      </c>
      <c r="N28" s="16" t="s">
        <v>37</v>
      </c>
      <c r="O28" s="18">
        <v>1</v>
      </c>
      <c r="P28" s="16">
        <v>0</v>
      </c>
      <c r="Q28" s="16">
        <v>0</v>
      </c>
      <c r="R28" s="23">
        <v>156586250</v>
      </c>
      <c r="S28" s="23">
        <f t="shared" si="2"/>
        <v>156586250</v>
      </c>
      <c r="T28" s="24">
        <v>175376600</v>
      </c>
      <c r="U28" s="21"/>
      <c r="V28" s="16">
        <v>2018</v>
      </c>
      <c r="W28" s="20"/>
    </row>
    <row r="29" spans="1:23" s="41" customFormat="1" ht="128.25" customHeight="1">
      <c r="A29" s="40"/>
      <c r="B29" s="29" t="s">
        <v>87</v>
      </c>
      <c r="C29" s="16" t="s">
        <v>27</v>
      </c>
      <c r="D29" s="50" t="s">
        <v>52</v>
      </c>
      <c r="E29" s="50" t="s">
        <v>53</v>
      </c>
      <c r="F29" s="50" t="s">
        <v>54</v>
      </c>
      <c r="G29" s="17" t="s">
        <v>190</v>
      </c>
      <c r="H29" s="16" t="s">
        <v>32</v>
      </c>
      <c r="I29" s="16">
        <v>0</v>
      </c>
      <c r="J29" s="16" t="s">
        <v>33</v>
      </c>
      <c r="K29" s="16" t="s">
        <v>55</v>
      </c>
      <c r="L29" s="16" t="s">
        <v>35</v>
      </c>
      <c r="M29" s="22" t="s">
        <v>56</v>
      </c>
      <c r="N29" s="16" t="s">
        <v>37</v>
      </c>
      <c r="O29" s="18">
        <v>1</v>
      </c>
      <c r="P29" s="16">
        <v>0</v>
      </c>
      <c r="Q29" s="16">
        <v>0</v>
      </c>
      <c r="R29" s="23">
        <v>75887696.430000007</v>
      </c>
      <c r="S29" s="23">
        <v>0</v>
      </c>
      <c r="T29" s="24">
        <v>0</v>
      </c>
      <c r="U29" s="21"/>
      <c r="V29" s="16">
        <v>2018</v>
      </c>
      <c r="W29" s="20" t="s">
        <v>174</v>
      </c>
    </row>
    <row r="30" spans="1:23" s="43" customFormat="1" ht="128.25" customHeight="1">
      <c r="A30" s="42"/>
      <c r="B30" s="29" t="s">
        <v>175</v>
      </c>
      <c r="C30" s="16" t="s">
        <v>27</v>
      </c>
      <c r="D30" s="50" t="s">
        <v>52</v>
      </c>
      <c r="E30" s="50" t="s">
        <v>53</v>
      </c>
      <c r="F30" s="50" t="s">
        <v>54</v>
      </c>
      <c r="G30" s="17" t="s">
        <v>190</v>
      </c>
      <c r="H30" s="16" t="s">
        <v>32</v>
      </c>
      <c r="I30" s="16">
        <v>0</v>
      </c>
      <c r="J30" s="16" t="s">
        <v>171</v>
      </c>
      <c r="K30" s="16" t="s">
        <v>55</v>
      </c>
      <c r="L30" s="16" t="s">
        <v>35</v>
      </c>
      <c r="M30" s="22" t="s">
        <v>173</v>
      </c>
      <c r="N30" s="16" t="s">
        <v>37</v>
      </c>
      <c r="O30" s="18">
        <v>1</v>
      </c>
      <c r="P30" s="16">
        <v>0</v>
      </c>
      <c r="Q30" s="16">
        <v>0</v>
      </c>
      <c r="R30" s="23">
        <v>75887696.430000007</v>
      </c>
      <c r="S30" s="23">
        <f t="shared" ref="S30" si="4">T30/1.12</f>
        <v>75887696.428571418</v>
      </c>
      <c r="T30" s="24">
        <v>84994220</v>
      </c>
      <c r="U30" s="21"/>
      <c r="V30" s="16">
        <v>2018</v>
      </c>
      <c r="W30" s="20"/>
    </row>
    <row r="31" spans="1:23" s="28" customFormat="1" ht="66" customHeight="1">
      <c r="A31" s="27"/>
      <c r="B31" s="29" t="s">
        <v>88</v>
      </c>
      <c r="C31" s="16" t="s">
        <v>27</v>
      </c>
      <c r="D31" s="50" t="s">
        <v>57</v>
      </c>
      <c r="E31" s="50" t="s">
        <v>29</v>
      </c>
      <c r="F31" s="50" t="s">
        <v>58</v>
      </c>
      <c r="G31" s="17" t="s">
        <v>59</v>
      </c>
      <c r="H31" s="16" t="s">
        <v>32</v>
      </c>
      <c r="I31" s="16">
        <v>0</v>
      </c>
      <c r="J31" s="16" t="s">
        <v>33</v>
      </c>
      <c r="K31" s="16" t="s">
        <v>60</v>
      </c>
      <c r="L31" s="16" t="s">
        <v>35</v>
      </c>
      <c r="M31" s="22" t="s">
        <v>61</v>
      </c>
      <c r="N31" s="16" t="s">
        <v>37</v>
      </c>
      <c r="O31" s="18">
        <v>6</v>
      </c>
      <c r="P31" s="16">
        <v>0</v>
      </c>
      <c r="Q31" s="16">
        <v>0</v>
      </c>
      <c r="R31" s="23">
        <v>12712600</v>
      </c>
      <c r="S31" s="23">
        <f>R31*O31</f>
        <v>76275600</v>
      </c>
      <c r="T31" s="24">
        <f t="shared" si="0"/>
        <v>85428672.000000015</v>
      </c>
      <c r="U31" s="21"/>
      <c r="V31" s="16">
        <v>2018</v>
      </c>
      <c r="W31" s="20"/>
    </row>
    <row r="32" spans="1:23" s="28" customFormat="1" ht="72" customHeight="1">
      <c r="A32" s="27"/>
      <c r="B32" s="29" t="s">
        <v>89</v>
      </c>
      <c r="C32" s="16" t="s">
        <v>27</v>
      </c>
      <c r="D32" s="50" t="s">
        <v>57</v>
      </c>
      <c r="E32" s="50" t="s">
        <v>29</v>
      </c>
      <c r="F32" s="50" t="s">
        <v>58</v>
      </c>
      <c r="G32" s="17" t="s">
        <v>62</v>
      </c>
      <c r="H32" s="16" t="s">
        <v>32</v>
      </c>
      <c r="I32" s="16">
        <v>0</v>
      </c>
      <c r="J32" s="16" t="s">
        <v>33</v>
      </c>
      <c r="K32" s="16" t="s">
        <v>60</v>
      </c>
      <c r="L32" s="16" t="s">
        <v>35</v>
      </c>
      <c r="M32" s="22" t="s">
        <v>63</v>
      </c>
      <c r="N32" s="16" t="s">
        <v>37</v>
      </c>
      <c r="O32" s="18">
        <v>1</v>
      </c>
      <c r="P32" s="16">
        <v>0</v>
      </c>
      <c r="Q32" s="16">
        <v>0</v>
      </c>
      <c r="R32" s="23">
        <v>17496400</v>
      </c>
      <c r="S32" s="23">
        <f t="shared" si="1"/>
        <v>17496400</v>
      </c>
      <c r="T32" s="24">
        <f t="shared" si="0"/>
        <v>19595968.000000004</v>
      </c>
      <c r="U32" s="21"/>
      <c r="V32" s="16">
        <v>2018</v>
      </c>
      <c r="W32" s="20"/>
    </row>
    <row r="33" spans="1:23" s="28" customFormat="1" ht="94.5">
      <c r="A33" s="27"/>
      <c r="B33" s="29" t="s">
        <v>90</v>
      </c>
      <c r="C33" s="16" t="s">
        <v>27</v>
      </c>
      <c r="D33" s="50" t="s">
        <v>64</v>
      </c>
      <c r="E33" s="50" t="s">
        <v>65</v>
      </c>
      <c r="F33" s="50" t="s">
        <v>66</v>
      </c>
      <c r="G33" s="17" t="s">
        <v>67</v>
      </c>
      <c r="H33" s="16" t="s">
        <v>32</v>
      </c>
      <c r="I33" s="16">
        <v>0</v>
      </c>
      <c r="J33" s="16" t="s">
        <v>33</v>
      </c>
      <c r="K33" s="16" t="s">
        <v>68</v>
      </c>
      <c r="L33" s="16" t="s">
        <v>35</v>
      </c>
      <c r="M33" s="16" t="s">
        <v>36</v>
      </c>
      <c r="N33" s="16" t="s">
        <v>37</v>
      </c>
      <c r="O33" s="18">
        <v>1</v>
      </c>
      <c r="P33" s="16">
        <v>0</v>
      </c>
      <c r="Q33" s="16">
        <v>0</v>
      </c>
      <c r="R33" s="23">
        <v>62343750</v>
      </c>
      <c r="S33" s="23">
        <f t="shared" si="1"/>
        <v>62343750</v>
      </c>
      <c r="T33" s="24">
        <f t="shared" si="0"/>
        <v>69825000</v>
      </c>
      <c r="U33" s="21"/>
      <c r="V33" s="16">
        <v>2018</v>
      </c>
      <c r="W33" s="20"/>
    </row>
    <row r="34" spans="1:23" s="44" customFormat="1" ht="94.5">
      <c r="A34" s="40"/>
      <c r="B34" s="29" t="s">
        <v>91</v>
      </c>
      <c r="C34" s="16" t="s">
        <v>27</v>
      </c>
      <c r="D34" s="50" t="s">
        <v>69</v>
      </c>
      <c r="E34" s="50" t="s">
        <v>70</v>
      </c>
      <c r="F34" s="50" t="s">
        <v>71</v>
      </c>
      <c r="G34" s="17" t="s">
        <v>191</v>
      </c>
      <c r="H34" s="16" t="s">
        <v>32</v>
      </c>
      <c r="I34" s="16">
        <v>0</v>
      </c>
      <c r="J34" s="16" t="s">
        <v>33</v>
      </c>
      <c r="K34" s="16" t="s">
        <v>72</v>
      </c>
      <c r="L34" s="16" t="s">
        <v>35</v>
      </c>
      <c r="M34" s="22" t="s">
        <v>36</v>
      </c>
      <c r="N34" s="16" t="s">
        <v>37</v>
      </c>
      <c r="O34" s="18">
        <v>2</v>
      </c>
      <c r="P34" s="16">
        <v>0</v>
      </c>
      <c r="Q34" s="16">
        <v>0</v>
      </c>
      <c r="R34" s="23">
        <v>19698750</v>
      </c>
      <c r="S34" s="23">
        <v>0</v>
      </c>
      <c r="T34" s="24">
        <f t="shared" si="0"/>
        <v>0</v>
      </c>
      <c r="U34" s="21"/>
      <c r="V34" s="16">
        <v>2018</v>
      </c>
      <c r="W34" s="20" t="s">
        <v>174</v>
      </c>
    </row>
    <row r="35" spans="1:23" s="45" customFormat="1" ht="94.5">
      <c r="A35" s="42"/>
      <c r="B35" s="29" t="s">
        <v>176</v>
      </c>
      <c r="C35" s="16" t="s">
        <v>27</v>
      </c>
      <c r="D35" s="50" t="s">
        <v>69</v>
      </c>
      <c r="E35" s="50" t="s">
        <v>70</v>
      </c>
      <c r="F35" s="50" t="s">
        <v>71</v>
      </c>
      <c r="G35" s="17" t="s">
        <v>191</v>
      </c>
      <c r="H35" s="16" t="s">
        <v>32</v>
      </c>
      <c r="I35" s="16">
        <v>0</v>
      </c>
      <c r="J35" s="16" t="s">
        <v>171</v>
      </c>
      <c r="K35" s="16" t="s">
        <v>72</v>
      </c>
      <c r="L35" s="16" t="s">
        <v>35</v>
      </c>
      <c r="M35" s="22" t="s">
        <v>173</v>
      </c>
      <c r="N35" s="16" t="s">
        <v>37</v>
      </c>
      <c r="O35" s="18">
        <v>2</v>
      </c>
      <c r="P35" s="16">
        <v>0</v>
      </c>
      <c r="Q35" s="16">
        <v>0</v>
      </c>
      <c r="R35" s="23">
        <v>19698750</v>
      </c>
      <c r="S35" s="23">
        <f t="shared" ref="S35" si="5">R35*O35</f>
        <v>39397500</v>
      </c>
      <c r="T35" s="24">
        <f t="shared" ref="T35" si="6">S35*1.12</f>
        <v>44125200.000000007</v>
      </c>
      <c r="U35" s="21"/>
      <c r="V35" s="16">
        <v>2018</v>
      </c>
      <c r="W35" s="20"/>
    </row>
    <row r="36" spans="1:23" s="47" customFormat="1" ht="76.5" customHeight="1">
      <c r="A36" s="46"/>
      <c r="B36" s="29" t="s">
        <v>92</v>
      </c>
      <c r="C36" s="16" t="s">
        <v>27</v>
      </c>
      <c r="D36" s="50" t="s">
        <v>73</v>
      </c>
      <c r="E36" s="50" t="s">
        <v>74</v>
      </c>
      <c r="F36" s="50" t="s">
        <v>75</v>
      </c>
      <c r="G36" s="51" t="s">
        <v>192</v>
      </c>
      <c r="H36" s="16" t="s">
        <v>32</v>
      </c>
      <c r="I36" s="16">
        <v>0</v>
      </c>
      <c r="J36" s="16" t="s">
        <v>33</v>
      </c>
      <c r="K36" s="16" t="s">
        <v>76</v>
      </c>
      <c r="L36" s="16" t="s">
        <v>35</v>
      </c>
      <c r="M36" s="16" t="s">
        <v>36</v>
      </c>
      <c r="N36" s="16" t="s">
        <v>37</v>
      </c>
      <c r="O36" s="18">
        <v>1</v>
      </c>
      <c r="P36" s="16">
        <v>0</v>
      </c>
      <c r="Q36" s="16">
        <v>0</v>
      </c>
      <c r="R36" s="23">
        <v>128063202.68000001</v>
      </c>
      <c r="S36" s="23">
        <v>0</v>
      </c>
      <c r="T36" s="24">
        <f>S36*1.12</f>
        <v>0</v>
      </c>
      <c r="U36" s="21"/>
      <c r="V36" s="16">
        <v>2018</v>
      </c>
      <c r="W36" s="52"/>
    </row>
    <row r="37" spans="1:23" s="49" customFormat="1" ht="76.5" customHeight="1">
      <c r="A37" s="48"/>
      <c r="B37" s="29" t="s">
        <v>177</v>
      </c>
      <c r="C37" s="16" t="s">
        <v>27</v>
      </c>
      <c r="D37" s="50" t="s">
        <v>73</v>
      </c>
      <c r="E37" s="50" t="s">
        <v>74</v>
      </c>
      <c r="F37" s="50" t="s">
        <v>75</v>
      </c>
      <c r="G37" s="51" t="s">
        <v>192</v>
      </c>
      <c r="H37" s="16" t="s">
        <v>32</v>
      </c>
      <c r="I37" s="16">
        <v>0</v>
      </c>
      <c r="J37" s="16" t="s">
        <v>171</v>
      </c>
      <c r="K37" s="16" t="s">
        <v>76</v>
      </c>
      <c r="L37" s="16" t="s">
        <v>35</v>
      </c>
      <c r="M37" s="16" t="s">
        <v>173</v>
      </c>
      <c r="N37" s="16" t="s">
        <v>37</v>
      </c>
      <c r="O37" s="18">
        <v>1</v>
      </c>
      <c r="P37" s="16">
        <v>0</v>
      </c>
      <c r="Q37" s="16">
        <v>0</v>
      </c>
      <c r="R37" s="23">
        <v>128063202.68000001</v>
      </c>
      <c r="S37" s="23">
        <f>R37*O37</f>
        <v>128063202.68000001</v>
      </c>
      <c r="T37" s="24">
        <f>S37*1.12</f>
        <v>143430787.00160003</v>
      </c>
      <c r="U37" s="21"/>
      <c r="V37" s="16">
        <v>2018</v>
      </c>
      <c r="W37" s="52"/>
    </row>
    <row r="38" spans="1:23" s="28" customFormat="1" ht="74.25" customHeight="1">
      <c r="A38" s="27"/>
      <c r="B38" s="29" t="s">
        <v>141</v>
      </c>
      <c r="C38" s="16" t="s">
        <v>27</v>
      </c>
      <c r="D38" s="50" t="s">
        <v>94</v>
      </c>
      <c r="E38" s="50" t="s">
        <v>95</v>
      </c>
      <c r="F38" s="50" t="s">
        <v>96</v>
      </c>
      <c r="G38" s="17" t="s">
        <v>97</v>
      </c>
      <c r="H38" s="16" t="s">
        <v>32</v>
      </c>
      <c r="I38" s="16">
        <v>0</v>
      </c>
      <c r="J38" s="16" t="s">
        <v>33</v>
      </c>
      <c r="K38" s="16" t="s">
        <v>98</v>
      </c>
      <c r="L38" s="16" t="s">
        <v>35</v>
      </c>
      <c r="M38" s="16" t="s">
        <v>99</v>
      </c>
      <c r="N38" s="16" t="s">
        <v>37</v>
      </c>
      <c r="O38" s="18">
        <v>1</v>
      </c>
      <c r="P38" s="16">
        <v>0</v>
      </c>
      <c r="Q38" s="16">
        <v>0</v>
      </c>
      <c r="R38" s="23">
        <v>21626380.359999999</v>
      </c>
      <c r="S38" s="23">
        <f t="shared" ref="S38:S53" si="7">R38*O38</f>
        <v>21626380.359999999</v>
      </c>
      <c r="T38" s="24">
        <f t="shared" ref="T38:T58" si="8">S38*1.12</f>
        <v>24221546.003200002</v>
      </c>
      <c r="U38" s="21"/>
      <c r="V38" s="21">
        <v>2018</v>
      </c>
      <c r="W38" s="20"/>
    </row>
    <row r="39" spans="1:23" s="44" customFormat="1" ht="81.75" customHeight="1">
      <c r="A39" s="40"/>
      <c r="B39" s="29" t="s">
        <v>142</v>
      </c>
      <c r="C39" s="16" t="s">
        <v>27</v>
      </c>
      <c r="D39" s="53" t="s">
        <v>100</v>
      </c>
      <c r="E39" s="53" t="s">
        <v>101</v>
      </c>
      <c r="F39" s="53" t="s">
        <v>102</v>
      </c>
      <c r="G39" s="54" t="s">
        <v>193</v>
      </c>
      <c r="H39" s="16" t="s">
        <v>32</v>
      </c>
      <c r="I39" s="16">
        <v>0</v>
      </c>
      <c r="J39" s="16" t="s">
        <v>33</v>
      </c>
      <c r="K39" s="16" t="s">
        <v>103</v>
      </c>
      <c r="L39" s="16" t="s">
        <v>35</v>
      </c>
      <c r="M39" s="16" t="s">
        <v>104</v>
      </c>
      <c r="N39" s="16" t="s">
        <v>37</v>
      </c>
      <c r="O39" s="18">
        <v>1</v>
      </c>
      <c r="P39" s="16">
        <v>0</v>
      </c>
      <c r="Q39" s="16">
        <v>0</v>
      </c>
      <c r="R39" s="23">
        <v>27968750</v>
      </c>
      <c r="S39" s="23">
        <v>0</v>
      </c>
      <c r="T39" s="24">
        <f t="shared" si="8"/>
        <v>0</v>
      </c>
      <c r="U39" s="21"/>
      <c r="V39" s="21">
        <v>2018</v>
      </c>
      <c r="W39" s="20" t="s">
        <v>174</v>
      </c>
    </row>
    <row r="40" spans="1:23" s="45" customFormat="1" ht="81.75" customHeight="1">
      <c r="A40" s="42"/>
      <c r="B40" s="29" t="s">
        <v>181</v>
      </c>
      <c r="C40" s="16" t="s">
        <v>27</v>
      </c>
      <c r="D40" s="53" t="s">
        <v>100</v>
      </c>
      <c r="E40" s="53" t="s">
        <v>101</v>
      </c>
      <c r="F40" s="53" t="s">
        <v>102</v>
      </c>
      <c r="G40" s="54" t="s">
        <v>193</v>
      </c>
      <c r="H40" s="16" t="s">
        <v>32</v>
      </c>
      <c r="I40" s="16">
        <v>0</v>
      </c>
      <c r="J40" s="16" t="s">
        <v>171</v>
      </c>
      <c r="K40" s="16" t="s">
        <v>103</v>
      </c>
      <c r="L40" s="16" t="s">
        <v>35</v>
      </c>
      <c r="M40" s="16" t="s">
        <v>178</v>
      </c>
      <c r="N40" s="16" t="s">
        <v>37</v>
      </c>
      <c r="O40" s="18">
        <v>1</v>
      </c>
      <c r="P40" s="16">
        <v>0</v>
      </c>
      <c r="Q40" s="16">
        <v>0</v>
      </c>
      <c r="R40" s="23">
        <v>27968750</v>
      </c>
      <c r="S40" s="23">
        <f t="shared" ref="S40" si="9">R40*O40</f>
        <v>27968750</v>
      </c>
      <c r="T40" s="24">
        <f t="shared" ref="T40" si="10">S40*1.12</f>
        <v>31325000.000000004</v>
      </c>
      <c r="U40" s="21"/>
      <c r="V40" s="21">
        <v>2018</v>
      </c>
      <c r="W40" s="20"/>
    </row>
    <row r="41" spans="1:23" s="44" customFormat="1" ht="93.75" customHeight="1">
      <c r="A41" s="40"/>
      <c r="B41" s="29" t="s">
        <v>143</v>
      </c>
      <c r="C41" s="16" t="s">
        <v>27</v>
      </c>
      <c r="D41" s="55" t="s">
        <v>105</v>
      </c>
      <c r="E41" s="55" t="s">
        <v>106</v>
      </c>
      <c r="F41" s="55" t="s">
        <v>107</v>
      </c>
      <c r="G41" s="55" t="s">
        <v>194</v>
      </c>
      <c r="H41" s="16" t="s">
        <v>32</v>
      </c>
      <c r="I41" s="16">
        <v>0</v>
      </c>
      <c r="J41" s="16" t="s">
        <v>33</v>
      </c>
      <c r="K41" s="16" t="s">
        <v>108</v>
      </c>
      <c r="L41" s="16" t="s">
        <v>35</v>
      </c>
      <c r="M41" s="16" t="s">
        <v>109</v>
      </c>
      <c r="N41" s="16" t="s">
        <v>37</v>
      </c>
      <c r="O41" s="18">
        <v>1</v>
      </c>
      <c r="P41" s="16">
        <v>0</v>
      </c>
      <c r="Q41" s="16">
        <v>0</v>
      </c>
      <c r="R41" s="56">
        <v>10218414.289999999</v>
      </c>
      <c r="S41" s="56">
        <v>0</v>
      </c>
      <c r="T41" s="57">
        <f t="shared" si="8"/>
        <v>0</v>
      </c>
      <c r="U41" s="58"/>
      <c r="V41" s="21">
        <v>2018</v>
      </c>
      <c r="W41" s="59" t="s">
        <v>174</v>
      </c>
    </row>
    <row r="42" spans="1:23" s="45" customFormat="1" ht="93.75" customHeight="1">
      <c r="A42" s="42"/>
      <c r="B42" s="29" t="s">
        <v>182</v>
      </c>
      <c r="C42" s="16" t="s">
        <v>27</v>
      </c>
      <c r="D42" s="55" t="s">
        <v>105</v>
      </c>
      <c r="E42" s="55" t="s">
        <v>106</v>
      </c>
      <c r="F42" s="55" t="s">
        <v>107</v>
      </c>
      <c r="G42" s="55" t="s">
        <v>194</v>
      </c>
      <c r="H42" s="16" t="s">
        <v>32</v>
      </c>
      <c r="I42" s="16">
        <v>0</v>
      </c>
      <c r="J42" s="16" t="s">
        <v>171</v>
      </c>
      <c r="K42" s="16" t="s">
        <v>108</v>
      </c>
      <c r="L42" s="16" t="s">
        <v>35</v>
      </c>
      <c r="M42" s="16" t="s">
        <v>178</v>
      </c>
      <c r="N42" s="16" t="s">
        <v>37</v>
      </c>
      <c r="O42" s="18">
        <v>1</v>
      </c>
      <c r="P42" s="16">
        <v>0</v>
      </c>
      <c r="Q42" s="16">
        <v>0</v>
      </c>
      <c r="R42" s="56">
        <v>10218414.289999999</v>
      </c>
      <c r="S42" s="56">
        <f t="shared" ref="S42" si="11">R42*O42</f>
        <v>10218414.289999999</v>
      </c>
      <c r="T42" s="57">
        <f t="shared" ref="T42" si="12">S42*1.12</f>
        <v>11444624.004799999</v>
      </c>
      <c r="U42" s="58"/>
      <c r="V42" s="21">
        <v>2018</v>
      </c>
      <c r="W42" s="59"/>
    </row>
    <row r="43" spans="1:23" s="44" customFormat="1" ht="71.25" customHeight="1">
      <c r="A43" s="40"/>
      <c r="B43" s="29" t="s">
        <v>144</v>
      </c>
      <c r="C43" s="16" t="s">
        <v>27</v>
      </c>
      <c r="D43" s="54" t="s">
        <v>110</v>
      </c>
      <c r="E43" s="54" t="s">
        <v>111</v>
      </c>
      <c r="F43" s="54" t="s">
        <v>112</v>
      </c>
      <c r="G43" s="54" t="s">
        <v>195</v>
      </c>
      <c r="H43" s="16" t="s">
        <v>32</v>
      </c>
      <c r="I43" s="16">
        <v>0</v>
      </c>
      <c r="J43" s="16" t="s">
        <v>33</v>
      </c>
      <c r="K43" s="16" t="s">
        <v>113</v>
      </c>
      <c r="L43" s="16" t="s">
        <v>35</v>
      </c>
      <c r="M43" s="16" t="s">
        <v>104</v>
      </c>
      <c r="N43" s="16" t="s">
        <v>37</v>
      </c>
      <c r="O43" s="18">
        <v>1</v>
      </c>
      <c r="P43" s="16">
        <v>0</v>
      </c>
      <c r="Q43" s="16">
        <v>0</v>
      </c>
      <c r="R43" s="23">
        <v>34892630.359999999</v>
      </c>
      <c r="S43" s="23">
        <v>0</v>
      </c>
      <c r="T43" s="23">
        <f t="shared" si="8"/>
        <v>0</v>
      </c>
      <c r="U43" s="16"/>
      <c r="V43" s="16">
        <v>2018</v>
      </c>
      <c r="W43" s="20" t="s">
        <v>174</v>
      </c>
    </row>
    <row r="44" spans="1:23" s="45" customFormat="1" ht="71.25" customHeight="1">
      <c r="A44" s="42"/>
      <c r="B44" s="29" t="s">
        <v>183</v>
      </c>
      <c r="C44" s="16" t="s">
        <v>27</v>
      </c>
      <c r="D44" s="54" t="s">
        <v>110</v>
      </c>
      <c r="E44" s="54" t="s">
        <v>111</v>
      </c>
      <c r="F44" s="54" t="s">
        <v>112</v>
      </c>
      <c r="G44" s="54" t="s">
        <v>195</v>
      </c>
      <c r="H44" s="16" t="s">
        <v>32</v>
      </c>
      <c r="I44" s="16">
        <v>0</v>
      </c>
      <c r="J44" s="16" t="s">
        <v>171</v>
      </c>
      <c r="K44" s="16" t="s">
        <v>113</v>
      </c>
      <c r="L44" s="16" t="s">
        <v>35</v>
      </c>
      <c r="M44" s="16" t="s">
        <v>178</v>
      </c>
      <c r="N44" s="16" t="s">
        <v>37</v>
      </c>
      <c r="O44" s="18">
        <v>1</v>
      </c>
      <c r="P44" s="16">
        <v>0</v>
      </c>
      <c r="Q44" s="16">
        <v>0</v>
      </c>
      <c r="R44" s="23">
        <v>34892630.359999999</v>
      </c>
      <c r="S44" s="23">
        <f t="shared" ref="S44" si="13">R44*O44</f>
        <v>34892630.359999999</v>
      </c>
      <c r="T44" s="23">
        <f t="shared" ref="T44" si="14">S44*1.12</f>
        <v>39079746.003200002</v>
      </c>
      <c r="U44" s="16"/>
      <c r="V44" s="16">
        <v>2018</v>
      </c>
      <c r="W44" s="20"/>
    </row>
    <row r="45" spans="1:23" s="44" customFormat="1" ht="69.75" customHeight="1">
      <c r="A45" s="40"/>
      <c r="B45" s="29" t="s">
        <v>145</v>
      </c>
      <c r="C45" s="16" t="s">
        <v>27</v>
      </c>
      <c r="D45" s="60" t="s">
        <v>114</v>
      </c>
      <c r="E45" s="60" t="s">
        <v>115</v>
      </c>
      <c r="F45" s="60" t="s">
        <v>116</v>
      </c>
      <c r="G45" s="54" t="s">
        <v>196</v>
      </c>
      <c r="H45" s="16" t="s">
        <v>32</v>
      </c>
      <c r="I45" s="16">
        <v>0</v>
      </c>
      <c r="J45" s="16" t="s">
        <v>33</v>
      </c>
      <c r="K45" s="16" t="s">
        <v>117</v>
      </c>
      <c r="L45" s="16" t="s">
        <v>35</v>
      </c>
      <c r="M45" s="16" t="s">
        <v>118</v>
      </c>
      <c r="N45" s="16" t="s">
        <v>37</v>
      </c>
      <c r="O45" s="18">
        <v>1</v>
      </c>
      <c r="P45" s="16">
        <v>0</v>
      </c>
      <c r="Q45" s="16">
        <v>0</v>
      </c>
      <c r="R45" s="61">
        <v>24605233.93</v>
      </c>
      <c r="S45" s="61">
        <v>0</v>
      </c>
      <c r="T45" s="62">
        <f t="shared" si="8"/>
        <v>0</v>
      </c>
      <c r="U45" s="25"/>
      <c r="V45" s="25">
        <v>2018</v>
      </c>
      <c r="W45" s="63" t="s">
        <v>174</v>
      </c>
    </row>
    <row r="46" spans="1:23" s="45" customFormat="1" ht="69.75" customHeight="1">
      <c r="A46" s="42"/>
      <c r="B46" s="29" t="s">
        <v>184</v>
      </c>
      <c r="C46" s="16" t="s">
        <v>27</v>
      </c>
      <c r="D46" s="60" t="s">
        <v>114</v>
      </c>
      <c r="E46" s="60" t="s">
        <v>115</v>
      </c>
      <c r="F46" s="60" t="s">
        <v>116</v>
      </c>
      <c r="G46" s="54" t="s">
        <v>196</v>
      </c>
      <c r="H46" s="16" t="s">
        <v>32</v>
      </c>
      <c r="I46" s="16">
        <v>0</v>
      </c>
      <c r="J46" s="16" t="s">
        <v>171</v>
      </c>
      <c r="K46" s="16" t="s">
        <v>117</v>
      </c>
      <c r="L46" s="16" t="s">
        <v>35</v>
      </c>
      <c r="M46" s="16" t="s">
        <v>178</v>
      </c>
      <c r="N46" s="16" t="s">
        <v>37</v>
      </c>
      <c r="O46" s="18">
        <v>1</v>
      </c>
      <c r="P46" s="16">
        <v>0</v>
      </c>
      <c r="Q46" s="16">
        <v>0</v>
      </c>
      <c r="R46" s="61">
        <v>24605233.93</v>
      </c>
      <c r="S46" s="61">
        <f t="shared" ref="S46" si="15">R46*O46</f>
        <v>24605233.93</v>
      </c>
      <c r="T46" s="62">
        <f t="shared" ref="T46" si="16">S46*1.12</f>
        <v>27557862.001600001</v>
      </c>
      <c r="U46" s="25"/>
      <c r="V46" s="25">
        <v>2018</v>
      </c>
      <c r="W46" s="63"/>
    </row>
    <row r="47" spans="1:23" s="44" customFormat="1" ht="80.25" customHeight="1">
      <c r="A47" s="40"/>
      <c r="B47" s="29" t="s">
        <v>146</v>
      </c>
      <c r="C47" s="16" t="s">
        <v>27</v>
      </c>
      <c r="D47" s="54" t="s">
        <v>119</v>
      </c>
      <c r="E47" s="54" t="s">
        <v>111</v>
      </c>
      <c r="F47" s="54" t="s">
        <v>120</v>
      </c>
      <c r="G47" s="54" t="s">
        <v>197</v>
      </c>
      <c r="H47" s="16" t="s">
        <v>32</v>
      </c>
      <c r="I47" s="16">
        <v>0</v>
      </c>
      <c r="J47" s="16" t="s">
        <v>33</v>
      </c>
      <c r="K47" s="16" t="s">
        <v>121</v>
      </c>
      <c r="L47" s="16" t="s">
        <v>35</v>
      </c>
      <c r="M47" s="16" t="s">
        <v>122</v>
      </c>
      <c r="N47" s="16" t="s">
        <v>37</v>
      </c>
      <c r="O47" s="18">
        <v>1</v>
      </c>
      <c r="P47" s="16">
        <v>0</v>
      </c>
      <c r="Q47" s="16">
        <v>0</v>
      </c>
      <c r="R47" s="23">
        <v>11606319.640000001</v>
      </c>
      <c r="S47" s="23">
        <v>0</v>
      </c>
      <c r="T47" s="24">
        <f t="shared" si="8"/>
        <v>0</v>
      </c>
      <c r="U47" s="21"/>
      <c r="V47" s="25">
        <v>2018</v>
      </c>
      <c r="W47" s="20" t="s">
        <v>174</v>
      </c>
    </row>
    <row r="48" spans="1:23" s="45" customFormat="1" ht="80.25" customHeight="1">
      <c r="A48" s="42"/>
      <c r="B48" s="29" t="s">
        <v>185</v>
      </c>
      <c r="C48" s="16" t="s">
        <v>27</v>
      </c>
      <c r="D48" s="54" t="s">
        <v>119</v>
      </c>
      <c r="E48" s="54" t="s">
        <v>111</v>
      </c>
      <c r="F48" s="54" t="s">
        <v>120</v>
      </c>
      <c r="G48" s="54" t="s">
        <v>197</v>
      </c>
      <c r="H48" s="16" t="s">
        <v>32</v>
      </c>
      <c r="I48" s="16">
        <v>0</v>
      </c>
      <c r="J48" s="16" t="s">
        <v>171</v>
      </c>
      <c r="K48" s="16" t="s">
        <v>121</v>
      </c>
      <c r="L48" s="16" t="s">
        <v>35</v>
      </c>
      <c r="M48" s="16" t="s">
        <v>178</v>
      </c>
      <c r="N48" s="16" t="s">
        <v>37</v>
      </c>
      <c r="O48" s="18">
        <v>1</v>
      </c>
      <c r="P48" s="16">
        <v>0</v>
      </c>
      <c r="Q48" s="16">
        <v>0</v>
      </c>
      <c r="R48" s="23">
        <v>11606319.640000001</v>
      </c>
      <c r="S48" s="23">
        <f t="shared" ref="S48" si="17">R48*O48</f>
        <v>11606319.640000001</v>
      </c>
      <c r="T48" s="24">
        <f t="shared" ref="T48" si="18">S48*1.12</f>
        <v>12999077.996800002</v>
      </c>
      <c r="U48" s="21"/>
      <c r="V48" s="25">
        <v>2018</v>
      </c>
      <c r="W48" s="20"/>
    </row>
    <row r="49" spans="1:23" s="44" customFormat="1" ht="70.5" customHeight="1">
      <c r="A49" s="40"/>
      <c r="B49" s="29" t="s">
        <v>147</v>
      </c>
      <c r="C49" s="16" t="s">
        <v>27</v>
      </c>
      <c r="D49" s="54" t="s">
        <v>110</v>
      </c>
      <c r="E49" s="54" t="s">
        <v>111</v>
      </c>
      <c r="F49" s="54" t="s">
        <v>112</v>
      </c>
      <c r="G49" s="54" t="s">
        <v>198</v>
      </c>
      <c r="H49" s="16" t="s">
        <v>32</v>
      </c>
      <c r="I49" s="16">
        <v>0</v>
      </c>
      <c r="J49" s="16" t="s">
        <v>33</v>
      </c>
      <c r="K49" s="16" t="s">
        <v>123</v>
      </c>
      <c r="L49" s="16" t="s">
        <v>35</v>
      </c>
      <c r="M49" s="16" t="s">
        <v>118</v>
      </c>
      <c r="N49" s="16" t="s">
        <v>37</v>
      </c>
      <c r="O49" s="18">
        <v>1</v>
      </c>
      <c r="P49" s="16">
        <v>0</v>
      </c>
      <c r="Q49" s="16">
        <v>0</v>
      </c>
      <c r="R49" s="23">
        <v>7520113.3899999997</v>
      </c>
      <c r="S49" s="23">
        <v>0</v>
      </c>
      <c r="T49" s="24">
        <f t="shared" si="8"/>
        <v>0</v>
      </c>
      <c r="U49" s="21"/>
      <c r="V49" s="25">
        <v>2018</v>
      </c>
      <c r="W49" s="20" t="s">
        <v>174</v>
      </c>
    </row>
    <row r="50" spans="1:23" s="45" customFormat="1" ht="70.5" customHeight="1">
      <c r="A50" s="42"/>
      <c r="B50" s="29" t="s">
        <v>186</v>
      </c>
      <c r="C50" s="16" t="s">
        <v>27</v>
      </c>
      <c r="D50" s="54" t="s">
        <v>110</v>
      </c>
      <c r="E50" s="54" t="s">
        <v>111</v>
      </c>
      <c r="F50" s="54" t="s">
        <v>112</v>
      </c>
      <c r="G50" s="54" t="s">
        <v>198</v>
      </c>
      <c r="H50" s="16" t="s">
        <v>32</v>
      </c>
      <c r="I50" s="16">
        <v>0</v>
      </c>
      <c r="J50" s="16" t="s">
        <v>171</v>
      </c>
      <c r="K50" s="16" t="s">
        <v>123</v>
      </c>
      <c r="L50" s="16" t="s">
        <v>35</v>
      </c>
      <c r="M50" s="16" t="s">
        <v>178</v>
      </c>
      <c r="N50" s="16" t="s">
        <v>37</v>
      </c>
      <c r="O50" s="18">
        <v>1</v>
      </c>
      <c r="P50" s="16">
        <v>0</v>
      </c>
      <c r="Q50" s="16">
        <v>0</v>
      </c>
      <c r="R50" s="23">
        <v>7520113.3899999997</v>
      </c>
      <c r="S50" s="23">
        <f t="shared" ref="S50" si="19">R50*O50</f>
        <v>7520113.3899999997</v>
      </c>
      <c r="T50" s="24">
        <f t="shared" ref="T50" si="20">S50*1.12</f>
        <v>8422526.9967999998</v>
      </c>
      <c r="U50" s="21"/>
      <c r="V50" s="25">
        <v>2018</v>
      </c>
      <c r="W50" s="20"/>
    </row>
    <row r="51" spans="1:23" s="44" customFormat="1" ht="78" customHeight="1">
      <c r="A51" s="40"/>
      <c r="B51" s="29" t="s">
        <v>148</v>
      </c>
      <c r="C51" s="26" t="s">
        <v>27</v>
      </c>
      <c r="D51" s="53" t="s">
        <v>124</v>
      </c>
      <c r="E51" s="53" t="s">
        <v>125</v>
      </c>
      <c r="F51" s="53" t="s">
        <v>126</v>
      </c>
      <c r="G51" s="55" t="s">
        <v>199</v>
      </c>
      <c r="H51" s="26" t="s">
        <v>32</v>
      </c>
      <c r="I51" s="26">
        <v>0</v>
      </c>
      <c r="J51" s="26" t="s">
        <v>33</v>
      </c>
      <c r="K51" s="26" t="s">
        <v>117</v>
      </c>
      <c r="L51" s="26" t="s">
        <v>35</v>
      </c>
      <c r="M51" s="16" t="s">
        <v>104</v>
      </c>
      <c r="N51" s="26" t="s">
        <v>37</v>
      </c>
      <c r="O51" s="64">
        <v>1</v>
      </c>
      <c r="P51" s="26">
        <v>0</v>
      </c>
      <c r="Q51" s="26">
        <v>0</v>
      </c>
      <c r="R51" s="56">
        <v>13475732.140000001</v>
      </c>
      <c r="S51" s="56">
        <v>0</v>
      </c>
      <c r="T51" s="57">
        <f t="shared" si="8"/>
        <v>0</v>
      </c>
      <c r="U51" s="58"/>
      <c r="V51" s="25">
        <v>2018</v>
      </c>
      <c r="W51" s="59" t="s">
        <v>174</v>
      </c>
    </row>
    <row r="52" spans="1:23" s="45" customFormat="1" ht="78" customHeight="1">
      <c r="A52" s="42"/>
      <c r="B52" s="29" t="s">
        <v>187</v>
      </c>
      <c r="C52" s="26" t="s">
        <v>27</v>
      </c>
      <c r="D52" s="53" t="s">
        <v>124</v>
      </c>
      <c r="E52" s="53" t="s">
        <v>125</v>
      </c>
      <c r="F52" s="53" t="s">
        <v>126</v>
      </c>
      <c r="G52" s="55" t="s">
        <v>199</v>
      </c>
      <c r="H52" s="26" t="s">
        <v>32</v>
      </c>
      <c r="I52" s="26">
        <v>0</v>
      </c>
      <c r="J52" s="26" t="s">
        <v>171</v>
      </c>
      <c r="K52" s="26" t="s">
        <v>117</v>
      </c>
      <c r="L52" s="26" t="s">
        <v>35</v>
      </c>
      <c r="M52" s="16" t="s">
        <v>178</v>
      </c>
      <c r="N52" s="26" t="s">
        <v>37</v>
      </c>
      <c r="O52" s="64">
        <v>1</v>
      </c>
      <c r="P52" s="26">
        <v>0</v>
      </c>
      <c r="Q52" s="26">
        <v>0</v>
      </c>
      <c r="R52" s="56">
        <v>13475732.140000001</v>
      </c>
      <c r="S52" s="56">
        <f t="shared" ref="S52" si="21">R52*O52</f>
        <v>13475732.140000001</v>
      </c>
      <c r="T52" s="57">
        <f t="shared" ref="T52" si="22">S52*1.12</f>
        <v>15092819.996800002</v>
      </c>
      <c r="U52" s="58"/>
      <c r="V52" s="25">
        <v>2018</v>
      </c>
      <c r="W52" s="59"/>
    </row>
    <row r="53" spans="1:23" s="28" customFormat="1" ht="85.5" customHeight="1">
      <c r="A53" s="27"/>
      <c r="B53" s="29" t="s">
        <v>149</v>
      </c>
      <c r="C53" s="26" t="s">
        <v>27</v>
      </c>
      <c r="D53" s="55" t="s">
        <v>127</v>
      </c>
      <c r="E53" s="55" t="s">
        <v>128</v>
      </c>
      <c r="F53" s="55" t="s">
        <v>129</v>
      </c>
      <c r="G53" s="65" t="s">
        <v>200</v>
      </c>
      <c r="H53" s="26" t="s">
        <v>32</v>
      </c>
      <c r="I53" s="26">
        <v>0</v>
      </c>
      <c r="J53" s="26" t="s">
        <v>33</v>
      </c>
      <c r="K53" s="26" t="s">
        <v>130</v>
      </c>
      <c r="L53" s="26" t="s">
        <v>35</v>
      </c>
      <c r="M53" s="16" t="s">
        <v>118</v>
      </c>
      <c r="N53" s="16" t="s">
        <v>37</v>
      </c>
      <c r="O53" s="18">
        <v>1</v>
      </c>
      <c r="P53" s="16">
        <v>0</v>
      </c>
      <c r="Q53" s="16">
        <v>0</v>
      </c>
      <c r="R53" s="23">
        <v>511931250</v>
      </c>
      <c r="S53" s="23">
        <f t="shared" si="7"/>
        <v>511931250</v>
      </c>
      <c r="T53" s="23">
        <f t="shared" si="8"/>
        <v>573363000</v>
      </c>
      <c r="U53" s="16"/>
      <c r="V53" s="25">
        <v>2018</v>
      </c>
      <c r="W53" s="20"/>
    </row>
    <row r="54" spans="1:23" s="44" customFormat="1" ht="79.5" customHeight="1">
      <c r="A54" s="40"/>
      <c r="B54" s="29" t="s">
        <v>150</v>
      </c>
      <c r="C54" s="16" t="s">
        <v>27</v>
      </c>
      <c r="D54" s="54" t="s">
        <v>131</v>
      </c>
      <c r="E54" s="54" t="s">
        <v>132</v>
      </c>
      <c r="F54" s="54" t="s">
        <v>133</v>
      </c>
      <c r="G54" s="54" t="s">
        <v>201</v>
      </c>
      <c r="H54" s="16" t="s">
        <v>32</v>
      </c>
      <c r="I54" s="16">
        <v>0</v>
      </c>
      <c r="J54" s="16" t="s">
        <v>33</v>
      </c>
      <c r="K54" s="16" t="s">
        <v>134</v>
      </c>
      <c r="L54" s="16" t="s">
        <v>35</v>
      </c>
      <c r="M54" s="16" t="s">
        <v>104</v>
      </c>
      <c r="N54" s="16" t="s">
        <v>37</v>
      </c>
      <c r="O54" s="18">
        <v>1</v>
      </c>
      <c r="P54" s="16">
        <v>0</v>
      </c>
      <c r="Q54" s="16">
        <v>0</v>
      </c>
      <c r="R54" s="23">
        <v>151070500</v>
      </c>
      <c r="S54" s="23">
        <v>0</v>
      </c>
      <c r="T54" s="23">
        <f t="shared" si="8"/>
        <v>0</v>
      </c>
      <c r="U54" s="16"/>
      <c r="V54" s="25">
        <v>2018</v>
      </c>
      <c r="W54" s="20" t="s">
        <v>174</v>
      </c>
    </row>
    <row r="55" spans="1:23" s="45" customFormat="1" ht="79.5" customHeight="1">
      <c r="A55" s="42"/>
      <c r="B55" s="66" t="s">
        <v>179</v>
      </c>
      <c r="C55" s="26" t="s">
        <v>27</v>
      </c>
      <c r="D55" s="55" t="s">
        <v>131</v>
      </c>
      <c r="E55" s="55" t="s">
        <v>132</v>
      </c>
      <c r="F55" s="55" t="s">
        <v>133</v>
      </c>
      <c r="G55" s="55" t="s">
        <v>201</v>
      </c>
      <c r="H55" s="26" t="s">
        <v>32</v>
      </c>
      <c r="I55" s="26">
        <v>0</v>
      </c>
      <c r="J55" s="26" t="s">
        <v>171</v>
      </c>
      <c r="K55" s="26" t="s">
        <v>134</v>
      </c>
      <c r="L55" s="26" t="s">
        <v>35</v>
      </c>
      <c r="M55" s="26" t="s">
        <v>178</v>
      </c>
      <c r="N55" s="26" t="s">
        <v>37</v>
      </c>
      <c r="O55" s="64">
        <v>1</v>
      </c>
      <c r="P55" s="26">
        <v>0</v>
      </c>
      <c r="Q55" s="26">
        <v>0</v>
      </c>
      <c r="R55" s="56">
        <v>151070500</v>
      </c>
      <c r="S55" s="56">
        <f t="shared" ref="S55" si="23">R55*O55</f>
        <v>151070500</v>
      </c>
      <c r="T55" s="56">
        <f t="shared" ref="T55" si="24">S55*1.12</f>
        <v>169198960.00000003</v>
      </c>
      <c r="U55" s="26"/>
      <c r="V55" s="67">
        <v>2018</v>
      </c>
      <c r="W55" s="59"/>
    </row>
    <row r="56" spans="1:23" s="44" customFormat="1" ht="69.75" customHeight="1">
      <c r="A56" s="40"/>
      <c r="B56" s="68" t="s">
        <v>151</v>
      </c>
      <c r="C56" s="16" t="s">
        <v>27</v>
      </c>
      <c r="D56" s="54" t="s">
        <v>135</v>
      </c>
      <c r="E56" s="54" t="s">
        <v>136</v>
      </c>
      <c r="F56" s="54" t="s">
        <v>136</v>
      </c>
      <c r="G56" s="69" t="s">
        <v>202</v>
      </c>
      <c r="H56" s="16" t="s">
        <v>32</v>
      </c>
      <c r="I56" s="16">
        <v>0</v>
      </c>
      <c r="J56" s="16" t="s">
        <v>33</v>
      </c>
      <c r="K56" s="16" t="s">
        <v>137</v>
      </c>
      <c r="L56" s="16" t="s">
        <v>35</v>
      </c>
      <c r="M56" s="16" t="s">
        <v>104</v>
      </c>
      <c r="N56" s="16" t="s">
        <v>37</v>
      </c>
      <c r="O56" s="18">
        <v>1</v>
      </c>
      <c r="P56" s="16">
        <v>0</v>
      </c>
      <c r="Q56" s="16">
        <v>0</v>
      </c>
      <c r="R56" s="23">
        <v>112027321.43000001</v>
      </c>
      <c r="S56" s="23">
        <v>0</v>
      </c>
      <c r="T56" s="23">
        <f t="shared" si="8"/>
        <v>0</v>
      </c>
      <c r="U56" s="16"/>
      <c r="V56" s="16">
        <v>2018</v>
      </c>
      <c r="W56" s="20" t="s">
        <v>174</v>
      </c>
    </row>
    <row r="57" spans="1:23" s="45" customFormat="1" ht="69.75" customHeight="1">
      <c r="A57" s="42"/>
      <c r="B57" s="68" t="s">
        <v>188</v>
      </c>
      <c r="C57" s="16" t="s">
        <v>27</v>
      </c>
      <c r="D57" s="54" t="s">
        <v>135</v>
      </c>
      <c r="E57" s="54" t="s">
        <v>136</v>
      </c>
      <c r="F57" s="54" t="s">
        <v>136</v>
      </c>
      <c r="G57" s="69" t="s">
        <v>202</v>
      </c>
      <c r="H57" s="16" t="s">
        <v>32</v>
      </c>
      <c r="I57" s="16">
        <v>0</v>
      </c>
      <c r="J57" s="16" t="s">
        <v>171</v>
      </c>
      <c r="K57" s="16" t="s">
        <v>137</v>
      </c>
      <c r="L57" s="16" t="s">
        <v>35</v>
      </c>
      <c r="M57" s="16" t="s">
        <v>178</v>
      </c>
      <c r="N57" s="16" t="s">
        <v>37</v>
      </c>
      <c r="O57" s="18">
        <v>1</v>
      </c>
      <c r="P57" s="16">
        <v>0</v>
      </c>
      <c r="Q57" s="16">
        <v>0</v>
      </c>
      <c r="R57" s="23">
        <v>112027321.43000001</v>
      </c>
      <c r="S57" s="23">
        <f t="shared" ref="S57" si="25">R57*O57</f>
        <v>112027321.43000001</v>
      </c>
      <c r="T57" s="23">
        <f t="shared" ref="T57" si="26">S57*1.12</f>
        <v>125470600.00160003</v>
      </c>
      <c r="U57" s="16"/>
      <c r="V57" s="16">
        <v>2018</v>
      </c>
      <c r="W57" s="20"/>
    </row>
    <row r="58" spans="1:23" s="44" customFormat="1" ht="103.5" customHeight="1">
      <c r="A58" s="40"/>
      <c r="B58" s="70" t="s">
        <v>152</v>
      </c>
      <c r="C58" s="71" t="s">
        <v>27</v>
      </c>
      <c r="D58" s="72" t="s">
        <v>138</v>
      </c>
      <c r="E58" s="72" t="s">
        <v>139</v>
      </c>
      <c r="F58" s="72" t="s">
        <v>140</v>
      </c>
      <c r="G58" s="73" t="s">
        <v>203</v>
      </c>
      <c r="H58" s="71" t="s">
        <v>32</v>
      </c>
      <c r="I58" s="71">
        <v>0</v>
      </c>
      <c r="J58" s="71" t="s">
        <v>33</v>
      </c>
      <c r="K58" s="71" t="s">
        <v>55</v>
      </c>
      <c r="L58" s="71" t="s">
        <v>35</v>
      </c>
      <c r="M58" s="71" t="s">
        <v>118</v>
      </c>
      <c r="N58" s="71" t="s">
        <v>37</v>
      </c>
      <c r="O58" s="74">
        <v>1</v>
      </c>
      <c r="P58" s="71">
        <v>0</v>
      </c>
      <c r="Q58" s="71">
        <v>0</v>
      </c>
      <c r="R58" s="61">
        <v>233638750</v>
      </c>
      <c r="S58" s="61">
        <v>0</v>
      </c>
      <c r="T58" s="61">
        <f t="shared" si="8"/>
        <v>0</v>
      </c>
      <c r="U58" s="71"/>
      <c r="V58" s="25">
        <v>2018</v>
      </c>
      <c r="W58" s="63" t="s">
        <v>174</v>
      </c>
    </row>
    <row r="59" spans="1:23" s="45" customFormat="1" ht="103.5" customHeight="1">
      <c r="A59" s="42"/>
      <c r="B59" s="66" t="s">
        <v>180</v>
      </c>
      <c r="C59" s="26" t="s">
        <v>27</v>
      </c>
      <c r="D59" s="54" t="s">
        <v>138</v>
      </c>
      <c r="E59" s="54" t="s">
        <v>139</v>
      </c>
      <c r="F59" s="54" t="s">
        <v>140</v>
      </c>
      <c r="G59" s="69" t="s">
        <v>203</v>
      </c>
      <c r="H59" s="16" t="s">
        <v>32</v>
      </c>
      <c r="I59" s="16">
        <v>0</v>
      </c>
      <c r="J59" s="16" t="s">
        <v>171</v>
      </c>
      <c r="K59" s="16" t="s">
        <v>55</v>
      </c>
      <c r="L59" s="16" t="s">
        <v>35</v>
      </c>
      <c r="M59" s="16" t="s">
        <v>178</v>
      </c>
      <c r="N59" s="16" t="s">
        <v>37</v>
      </c>
      <c r="O59" s="18">
        <v>1</v>
      </c>
      <c r="P59" s="16">
        <v>0</v>
      </c>
      <c r="Q59" s="16">
        <v>0</v>
      </c>
      <c r="R59" s="23">
        <v>233638750</v>
      </c>
      <c r="S59" s="23">
        <f t="shared" ref="S59" si="27">R59*O59</f>
        <v>233638750</v>
      </c>
      <c r="T59" s="23">
        <f t="shared" ref="T59:T62" si="28">S59*1.12</f>
        <v>261675400.00000003</v>
      </c>
      <c r="U59" s="16"/>
      <c r="V59" s="25">
        <v>2018</v>
      </c>
      <c r="W59" s="20"/>
    </row>
    <row r="60" spans="1:23" s="45" customFormat="1" ht="103.5" customHeight="1">
      <c r="A60" s="42"/>
      <c r="B60" s="29" t="s">
        <v>228</v>
      </c>
      <c r="C60" s="75" t="s">
        <v>27</v>
      </c>
      <c r="D60" s="76" t="s">
        <v>204</v>
      </c>
      <c r="E60" s="76" t="s">
        <v>205</v>
      </c>
      <c r="F60" s="77" t="s">
        <v>206</v>
      </c>
      <c r="G60" s="17" t="s">
        <v>223</v>
      </c>
      <c r="H60" s="16" t="s">
        <v>32</v>
      </c>
      <c r="I60" s="16">
        <v>0</v>
      </c>
      <c r="J60" s="16" t="s">
        <v>207</v>
      </c>
      <c r="K60" s="16" t="s">
        <v>208</v>
      </c>
      <c r="L60" s="16" t="s">
        <v>35</v>
      </c>
      <c r="M60" s="75" t="s">
        <v>209</v>
      </c>
      <c r="N60" s="75" t="s">
        <v>37</v>
      </c>
      <c r="O60" s="78">
        <v>0</v>
      </c>
      <c r="P60" s="79">
        <v>1</v>
      </c>
      <c r="Q60" s="80">
        <v>0</v>
      </c>
      <c r="R60" s="80">
        <v>58145791.07</v>
      </c>
      <c r="S60" s="80">
        <f>R60*P60</f>
        <v>58145791.07</v>
      </c>
      <c r="T60" s="81">
        <f t="shared" si="28"/>
        <v>65123285.99840001</v>
      </c>
      <c r="U60" s="82" t="s">
        <v>25</v>
      </c>
      <c r="V60" s="75">
        <v>2019</v>
      </c>
      <c r="W60" s="83"/>
    </row>
    <row r="61" spans="1:23" s="45" customFormat="1" ht="103.5" customHeight="1">
      <c r="A61" s="42"/>
      <c r="B61" s="29" t="s">
        <v>229</v>
      </c>
      <c r="C61" s="75" t="s">
        <v>27</v>
      </c>
      <c r="D61" s="84" t="s">
        <v>210</v>
      </c>
      <c r="E61" s="84" t="s">
        <v>211</v>
      </c>
      <c r="F61" s="85" t="s">
        <v>212</v>
      </c>
      <c r="G61" s="17" t="s">
        <v>224</v>
      </c>
      <c r="H61" s="16" t="s">
        <v>32</v>
      </c>
      <c r="I61" s="16">
        <v>0</v>
      </c>
      <c r="J61" s="16" t="s">
        <v>207</v>
      </c>
      <c r="K61" s="16" t="s">
        <v>213</v>
      </c>
      <c r="L61" s="16" t="s">
        <v>35</v>
      </c>
      <c r="M61" s="75" t="s">
        <v>209</v>
      </c>
      <c r="N61" s="75" t="s">
        <v>37</v>
      </c>
      <c r="O61" s="78">
        <v>0</v>
      </c>
      <c r="P61" s="79">
        <v>1</v>
      </c>
      <c r="Q61" s="80">
        <v>0</v>
      </c>
      <c r="R61" s="80">
        <v>123658883.93000001</v>
      </c>
      <c r="S61" s="80">
        <f>R61*P61</f>
        <v>123658883.93000001</v>
      </c>
      <c r="T61" s="81">
        <f t="shared" si="28"/>
        <v>138497950.00160003</v>
      </c>
      <c r="U61" s="82"/>
      <c r="V61" s="75">
        <v>2019</v>
      </c>
      <c r="W61" s="83"/>
    </row>
    <row r="62" spans="1:23" s="45" customFormat="1" ht="103.5" customHeight="1">
      <c r="A62" s="42"/>
      <c r="B62" s="29" t="s">
        <v>230</v>
      </c>
      <c r="C62" s="75" t="s">
        <v>27</v>
      </c>
      <c r="D62" s="84" t="s">
        <v>46</v>
      </c>
      <c r="E62" s="84" t="s">
        <v>47</v>
      </c>
      <c r="F62" s="85" t="s">
        <v>48</v>
      </c>
      <c r="G62" s="17" t="s">
        <v>225</v>
      </c>
      <c r="H62" s="16" t="s">
        <v>32</v>
      </c>
      <c r="I62" s="16">
        <v>0</v>
      </c>
      <c r="J62" s="16" t="s">
        <v>207</v>
      </c>
      <c r="K62" s="16" t="s">
        <v>214</v>
      </c>
      <c r="L62" s="16" t="s">
        <v>35</v>
      </c>
      <c r="M62" s="75" t="s">
        <v>209</v>
      </c>
      <c r="N62" s="75" t="s">
        <v>37</v>
      </c>
      <c r="O62" s="78">
        <v>0</v>
      </c>
      <c r="P62" s="79">
        <v>1</v>
      </c>
      <c r="Q62" s="80">
        <v>0</v>
      </c>
      <c r="R62" s="80">
        <v>361940793.75</v>
      </c>
      <c r="S62" s="80">
        <f>R62*P62</f>
        <v>361940793.75</v>
      </c>
      <c r="T62" s="81">
        <f t="shared" si="28"/>
        <v>405373689.00000006</v>
      </c>
      <c r="U62" s="82"/>
      <c r="V62" s="75">
        <v>2019</v>
      </c>
      <c r="W62" s="83"/>
    </row>
    <row r="63" spans="1:23" s="45" customFormat="1" ht="103.5" customHeight="1">
      <c r="A63" s="42"/>
      <c r="B63" s="29" t="s">
        <v>231</v>
      </c>
      <c r="C63" s="75" t="s">
        <v>27</v>
      </c>
      <c r="D63" s="84" t="s">
        <v>215</v>
      </c>
      <c r="E63" s="84" t="s">
        <v>216</v>
      </c>
      <c r="F63" s="85" t="s">
        <v>217</v>
      </c>
      <c r="G63" s="17" t="s">
        <v>226</v>
      </c>
      <c r="H63" s="16" t="s">
        <v>32</v>
      </c>
      <c r="I63" s="16">
        <v>0</v>
      </c>
      <c r="J63" s="16" t="s">
        <v>207</v>
      </c>
      <c r="K63" s="16" t="s">
        <v>218</v>
      </c>
      <c r="L63" s="16" t="s">
        <v>35</v>
      </c>
      <c r="M63" s="75" t="s">
        <v>209</v>
      </c>
      <c r="N63" s="75" t="s">
        <v>37</v>
      </c>
      <c r="O63" s="78">
        <v>0</v>
      </c>
      <c r="P63" s="79">
        <v>1</v>
      </c>
      <c r="Q63" s="80">
        <v>0</v>
      </c>
      <c r="R63" s="80">
        <v>294635357.13999999</v>
      </c>
      <c r="S63" s="80">
        <f>R63*P63</f>
        <v>294635357.13999999</v>
      </c>
      <c r="T63" s="80">
        <f>S63*1.12</f>
        <v>329991599.99680001</v>
      </c>
      <c r="U63" s="82"/>
      <c r="V63" s="75">
        <v>2019</v>
      </c>
      <c r="W63" s="83" t="s">
        <v>219</v>
      </c>
    </row>
    <row r="64" spans="1:23" s="45" customFormat="1" ht="103.5" customHeight="1">
      <c r="A64" s="42"/>
      <c r="B64" s="29" t="s">
        <v>232</v>
      </c>
      <c r="C64" s="75" t="s">
        <v>27</v>
      </c>
      <c r="D64" s="84" t="s">
        <v>220</v>
      </c>
      <c r="E64" s="84" t="s">
        <v>29</v>
      </c>
      <c r="F64" s="85" t="s">
        <v>221</v>
      </c>
      <c r="G64" s="17" t="s">
        <v>227</v>
      </c>
      <c r="H64" s="16" t="s">
        <v>32</v>
      </c>
      <c r="I64" s="16">
        <v>0</v>
      </c>
      <c r="J64" s="16" t="s">
        <v>207</v>
      </c>
      <c r="K64" s="16" t="s">
        <v>222</v>
      </c>
      <c r="L64" s="16" t="s">
        <v>35</v>
      </c>
      <c r="M64" s="75" t="s">
        <v>209</v>
      </c>
      <c r="N64" s="75" t="s">
        <v>37</v>
      </c>
      <c r="O64" s="78">
        <v>0</v>
      </c>
      <c r="P64" s="79">
        <v>1</v>
      </c>
      <c r="Q64" s="80">
        <v>0</v>
      </c>
      <c r="R64" s="80">
        <v>343830111.61000001</v>
      </c>
      <c r="S64" s="80">
        <f>R64*P64</f>
        <v>343830111.61000001</v>
      </c>
      <c r="T64" s="81">
        <f>S64*1.12</f>
        <v>385089725.00320005</v>
      </c>
      <c r="U64" s="86"/>
      <c r="V64" s="75">
        <v>2019</v>
      </c>
      <c r="W64" s="83"/>
    </row>
    <row r="65" spans="1:23" s="100" customFormat="1" ht="126">
      <c r="A65" s="98"/>
      <c r="B65" s="104" t="s">
        <v>233</v>
      </c>
      <c r="C65" s="75" t="s">
        <v>27</v>
      </c>
      <c r="D65" s="99" t="s">
        <v>234</v>
      </c>
      <c r="E65" s="96" t="s">
        <v>235</v>
      </c>
      <c r="F65" s="97" t="s">
        <v>236</v>
      </c>
      <c r="G65" s="96" t="s">
        <v>237</v>
      </c>
      <c r="H65" s="106" t="s">
        <v>238</v>
      </c>
      <c r="I65" s="104">
        <v>25</v>
      </c>
      <c r="J65" s="16" t="s">
        <v>207</v>
      </c>
      <c r="K65" s="105">
        <v>632810000</v>
      </c>
      <c r="L65" s="101" t="s">
        <v>239</v>
      </c>
      <c r="M65" s="107" t="s">
        <v>240</v>
      </c>
      <c r="N65" s="75" t="s">
        <v>37</v>
      </c>
      <c r="O65" s="35">
        <v>0</v>
      </c>
      <c r="P65" s="35">
        <v>1</v>
      </c>
      <c r="Q65" s="35">
        <v>0</v>
      </c>
      <c r="R65" s="108">
        <v>13850000</v>
      </c>
      <c r="S65" s="80">
        <f>R65*P65</f>
        <v>13850000</v>
      </c>
      <c r="T65" s="81">
        <f>S65*1.12</f>
        <v>15512000.000000002</v>
      </c>
      <c r="U65" s="102" t="s">
        <v>25</v>
      </c>
      <c r="V65" s="75">
        <v>2019</v>
      </c>
      <c r="W65" s="103" t="s">
        <v>25</v>
      </c>
    </row>
    <row r="66" spans="1:23" s="28" customFormat="1" ht="15.75">
      <c r="A66" s="27"/>
      <c r="B66" s="32" t="s">
        <v>26</v>
      </c>
      <c r="C66" s="33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5">
        <f>SUM(S12:S65)</f>
        <v>3964669759.8271432</v>
      </c>
      <c r="T66" s="36">
        <f>SUM(T12:T65)</f>
        <v>4440430131.0064001</v>
      </c>
      <c r="U66" s="37"/>
      <c r="V66" s="37"/>
      <c r="W66" s="31"/>
    </row>
  </sheetData>
  <mergeCells count="23">
    <mergeCell ref="O10:Q10"/>
    <mergeCell ref="R8:R9"/>
    <mergeCell ref="S8:S9"/>
    <mergeCell ref="T8:T9"/>
    <mergeCell ref="U8:U9"/>
    <mergeCell ref="V8:V9"/>
    <mergeCell ref="W8:W9"/>
    <mergeCell ref="J8:J9"/>
    <mergeCell ref="K8:K9"/>
    <mergeCell ref="L8:L9"/>
    <mergeCell ref="M8:M9"/>
    <mergeCell ref="N8:N9"/>
    <mergeCell ref="O8:Q8"/>
    <mergeCell ref="B2:C2"/>
    <mergeCell ref="D2:U2"/>
    <mergeCell ref="B8:B9"/>
    <mergeCell ref="C8:C9"/>
    <mergeCell ref="D8:D9"/>
    <mergeCell ref="E8:E9"/>
    <mergeCell ref="F8:F9"/>
    <mergeCell ref="G8:G9"/>
    <mergeCell ref="H8:H9"/>
    <mergeCell ref="I8:I9"/>
  </mergeCells>
  <dataValidations count="1">
    <dataValidation type="list" allowBlank="1" showInputMessage="1" showErrorMessage="1" sqref="H65">
      <formula1>[1]БД!A17:A19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2019-05-02T11:21:25Z</dcterms:modified>
</cp:coreProperties>
</file>