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230" windowHeight="10575"/>
  </bookViews>
  <sheets>
    <sheet name="прилож 2" sheetId="1" r:id="rId1"/>
  </sheets>
  <definedNames>
    <definedName name="_SUB2" localSheetId="0">'прилож 2'!#REF!</definedName>
    <definedName name="_SUB3" localSheetId="0">'прилож 2'!#REF!</definedName>
    <definedName name="_SUB4" localSheetId="0">'прилож 2'!#REF!</definedName>
    <definedName name="_SUB5" localSheetId="0">'прилож 2'!#REF!</definedName>
    <definedName name="_SUB6" localSheetId="0">'прилож 2'!#REF!</definedName>
    <definedName name="_SUB7" localSheetId="0">'прилож 2'!#REF!</definedName>
    <definedName name="_SUB8" localSheetId="0">'прилож 2'!#REF!</definedName>
    <definedName name="sub1002589150" localSheetId="0">'прилож 2'!#REF!</definedName>
    <definedName name="sub1002589252" localSheetId="0">'прилож 2'!#REF!</definedName>
    <definedName name="sub1002589266" localSheetId="0">'прилож 2'!#REF!</definedName>
    <definedName name="_xlnm.Print_Area" localSheetId="0">'прилож 2'!$B$10:$AE$1241</definedName>
  </definedNames>
  <calcPr calcId="125725"/>
</workbook>
</file>

<file path=xl/calcChain.xml><?xml version="1.0" encoding="utf-8"?>
<calcChain xmlns="http://schemas.openxmlformats.org/spreadsheetml/2006/main">
  <c r="I1257" i="1"/>
  <c r="R1221" l="1"/>
  <c r="S1150"/>
  <c r="R1150"/>
  <c r="S1129"/>
  <c r="AA1086"/>
  <c r="S1003"/>
  <c r="AA896"/>
  <c r="S889"/>
  <c r="AA878"/>
  <c r="S683"/>
  <c r="S682"/>
  <c r="S681"/>
  <c r="S680"/>
  <c r="S678"/>
  <c r="S677"/>
  <c r="S641"/>
  <c r="AA637"/>
  <c r="AA636"/>
  <c r="AA479"/>
  <c r="AA438"/>
  <c r="AA375"/>
  <c r="S375"/>
  <c r="AA370"/>
  <c r="AA266"/>
  <c r="AA263"/>
  <c r="W219"/>
  <c r="V219"/>
  <c r="W137"/>
  <c r="AA70"/>
  <c r="S74"/>
  <c r="V46"/>
  <c r="AA34"/>
  <c r="W28"/>
</calcChain>
</file>

<file path=xl/comments1.xml><?xml version="1.0" encoding="utf-8"?>
<comments xmlns="http://schemas.openxmlformats.org/spreadsheetml/2006/main">
  <authors>
    <author>vnikitina</author>
  </authors>
  <commentList>
    <comment ref="C1146" authorId="0">
      <text>
        <r>
          <rPr>
            <b/>
            <sz val="8"/>
            <color indexed="81"/>
            <rFont val="Tahoma"/>
            <family val="2"/>
            <charset val="204"/>
          </rPr>
          <t>vnikitina: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162" authorId="0">
      <text>
        <r>
          <rPr>
            <b/>
            <sz val="8"/>
            <color indexed="81"/>
            <rFont val="Tahoma"/>
            <family val="2"/>
            <charset val="204"/>
          </rPr>
          <t>vnikitina: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<sst xmlns="http://schemas.openxmlformats.org/spreadsheetml/2006/main" count="9961" uniqueCount="4562">
  <si>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 (наименование организации)</t>
  </si>
  <si>
    <t>Номер строки плана закупок</t>
  </si>
  <si>
    <t>Код товара</t>
  </si>
  <si>
    <t>Наименование товара</t>
  </si>
  <si>
    <t>Краткая характеристика (описание) товаров</t>
  </si>
  <si>
    <t>Дополнительная характеристика</t>
  </si>
  <si>
    <t>Единица измерения</t>
  </si>
  <si>
    <t>Кол-во/объем</t>
  </si>
  <si>
    <t>Маркетинговая цена за единицу, тенге без НДС</t>
  </si>
  <si>
    <t>Наименование поставщика</t>
  </si>
  <si>
    <t>Страна происхождения товара</t>
  </si>
  <si>
    <t>Доля МС, %</t>
  </si>
  <si>
    <t>Цена за единицу без НДС, тенге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</si>
  <si>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</si>
  <si>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</si>
  <si>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</si>
  <si>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</si>
  <si>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</si>
  <si>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</si>
  <si>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</si>
  <si>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</si>
  <si>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</si>
  <si>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</si>
  <si>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</si>
  <si>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</si>
  <si>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</si>
  <si>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</si>
  <si>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</si>
  <si>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</si>
  <si>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</si>
  <si>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</si>
  <si>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</si>
  <si>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</si>
  <si>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</si>
  <si>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</si>
  <si>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</si>
  <si>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</si>
  <si>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</si>
  <si>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</si>
  <si>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</si>
  <si>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</si>
  <si>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</si>
  <si>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</si>
  <si>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Информация по закупкам за предыдущие годы</t>
  </si>
  <si>
    <t>Информация по договорам, заключенным в 2010 году</t>
  </si>
  <si>
    <t>Информация по договорам, заключенным в 2012 году</t>
  </si>
  <si>
    <t>1 Т</t>
  </si>
  <si>
    <t>27.40.14.00.00.00.01.20.1</t>
  </si>
  <si>
    <t>Автомобильная лампа накаливания</t>
  </si>
  <si>
    <t>Электрическая лампа, состоит из металлического цоколя, стеклянного баллона, вольфрамовых нитей накала и контактов.</t>
  </si>
  <si>
    <t>для  легковых и грузовых автомобилей</t>
  </si>
  <si>
    <t>Штука</t>
  </si>
  <si>
    <t>2 Т</t>
  </si>
  <si>
    <t xml:space="preserve">Электрическая лампа, состоит из металлического цоколя, стеклянного баллона, вольфрамовых нитей накала и контактов. </t>
  </si>
  <si>
    <t xml:space="preserve">64480 HALOLUX CERAM 230-250W,230V,E27 </t>
  </si>
  <si>
    <t>3 Т</t>
  </si>
  <si>
    <t xml:space="preserve">А12-3 ГОСТ2023.1-88 </t>
  </si>
  <si>
    <t>4 Т</t>
  </si>
  <si>
    <t xml:space="preserve">А24-1 ГОСТ2023.1-88 </t>
  </si>
  <si>
    <t>5 Т</t>
  </si>
  <si>
    <t xml:space="preserve">А24-2 ГОСТ2023.1-88 </t>
  </si>
  <si>
    <t>6 Т</t>
  </si>
  <si>
    <t xml:space="preserve">А24-21-3 ГОСТ2023.1-88 </t>
  </si>
  <si>
    <t>7 Т</t>
  </si>
  <si>
    <t xml:space="preserve">А24-5-1 ГОСТ2023.1-88 </t>
  </si>
  <si>
    <t>8 Т</t>
  </si>
  <si>
    <t xml:space="preserve">А24-60 </t>
  </si>
  <si>
    <t>9 Т</t>
  </si>
  <si>
    <t xml:space="preserve">А24-60+40 ГОСТ2023.1-88 </t>
  </si>
  <si>
    <t>10 Т</t>
  </si>
  <si>
    <t xml:space="preserve">А28-40 ТУ16-535.852-79 </t>
  </si>
  <si>
    <t>11 Т</t>
  </si>
  <si>
    <t xml:space="preserve">АКГ 24-70-1 (НЗ) ГОСТ2023.1-88 </t>
  </si>
  <si>
    <t>12 Т</t>
  </si>
  <si>
    <t xml:space="preserve">АМН12-3-1  ГОСТ2023.1-88 </t>
  </si>
  <si>
    <t>13 Т</t>
  </si>
  <si>
    <t xml:space="preserve">СКЛ-14Б-ЛМ-3-220 ЕНСК 433137.014ТУ </t>
  </si>
  <si>
    <t>14 Т</t>
  </si>
  <si>
    <t xml:space="preserve">СМ26-25 ТУ16-535.077-74 </t>
  </si>
  <si>
    <t>15 Т</t>
  </si>
  <si>
    <t xml:space="preserve">СМ28-10 ТУ16-545.349-81 </t>
  </si>
  <si>
    <t>16 Т</t>
  </si>
  <si>
    <t>2212.3803  КОНТРОЛЬНАЯ 24В, 1,2Вт</t>
  </si>
  <si>
    <t>17 Т</t>
  </si>
  <si>
    <t>121.3803  КОНТРОЛЬНАЯ ЗЕЛЕНАЯ, 12В</t>
  </si>
  <si>
    <t>18 Т</t>
  </si>
  <si>
    <t>124.3803  КОНТРОЛЬНАЯ ЗЕЛЕНАЯ, 24В</t>
  </si>
  <si>
    <t>19 Т</t>
  </si>
  <si>
    <t>123.3803  КОНТРОЛЬНАЯ КРАСНАЯ, 24В</t>
  </si>
  <si>
    <t>20 Т</t>
  </si>
  <si>
    <t>20.11.11.00.00.70.20.50.1</t>
  </si>
  <si>
    <t>Азот жидкий</t>
  </si>
  <si>
    <t>технический, 1-сорт (99,6%), ГОСТ 9293-74</t>
  </si>
  <si>
    <t xml:space="preserve">для охлаждения </t>
  </si>
  <si>
    <t>Метр кубический</t>
  </si>
  <si>
    <t>21 Т</t>
  </si>
  <si>
    <t>27.20.22.00.00.00.03.10.1</t>
  </si>
  <si>
    <t>Аккумулятор</t>
  </si>
  <si>
    <t>Номинальная емкость от 1.2 до 50 Ач, номинальное напряжение 12 В</t>
  </si>
  <si>
    <t>для автономного источника питания</t>
  </si>
  <si>
    <t>22 Т</t>
  </si>
  <si>
    <t>25.73.30.00.00.28.10.11.1</t>
  </si>
  <si>
    <t>Алмазный карандаш для правки шлифовальных кругов</t>
  </si>
  <si>
    <t>ГОСТ 607-80, тип 02 с алмазами, расположенными слоями</t>
  </si>
  <si>
    <t>3908-0081</t>
  </si>
  <si>
    <t>штука</t>
  </si>
  <si>
    <t>23 Т</t>
  </si>
  <si>
    <t>3908-0082</t>
  </si>
  <si>
    <t>24 Т</t>
  </si>
  <si>
    <t>21.20.24.00.00.00.34.20.1</t>
  </si>
  <si>
    <t>Аптечка универсальная (автомобильная)</t>
  </si>
  <si>
    <t xml:space="preserve">Комплектуется в пластиковый чемоданчик с внутренними перегородками и удобными замками. </t>
  </si>
  <si>
    <t xml:space="preserve">АИ-II ГОСТ23267-78 </t>
  </si>
  <si>
    <t>25 Т</t>
  </si>
  <si>
    <t>26 Т</t>
  </si>
  <si>
    <t>20.11.11.00.00.20.10.10.2</t>
  </si>
  <si>
    <t xml:space="preserve">Аргон газообразный </t>
  </si>
  <si>
    <t>высший сорт, ГОСТ 10157-79</t>
  </si>
  <si>
    <t>1 бал. 6.5 куб.м</t>
  </si>
  <si>
    <t>один баллон</t>
  </si>
  <si>
    <t>27 Т</t>
  </si>
  <si>
    <t>20.14.62.00.00.10.10.10.1</t>
  </si>
  <si>
    <t>Ацетон</t>
  </si>
  <si>
    <t>чистый для анализа (ч.д.а.), 99,75%, ГОСТ 2603-79</t>
  </si>
  <si>
    <t>чда</t>
  </si>
  <si>
    <t>килограмм</t>
  </si>
  <si>
    <t>28 Т</t>
  </si>
  <si>
    <t>25.29.12.00.10.10.05.10.1</t>
  </si>
  <si>
    <t>баллон</t>
  </si>
  <si>
    <t>стальной малого объема для сжатых, сжиженных и растворенных газов</t>
  </si>
  <si>
    <t>3-50-3-К ГОСТ15860-84 БАЛЛОН</t>
  </si>
  <si>
    <t>29 Т</t>
  </si>
  <si>
    <t>40-150 ГОСТ949-73 БАЛЛОН ДЛЯ КИСЛОРОДА</t>
  </si>
  <si>
    <t>30 Т</t>
  </si>
  <si>
    <t>25.92.12.00.00.10.11.10.1</t>
  </si>
  <si>
    <t>Баллон</t>
  </si>
  <si>
    <t>Для любых веществ (кроме газов) вместимостью 50 л и более, но не более 300 л из черных металлов</t>
  </si>
  <si>
    <t>375-3513015-10 ВОЗДУШНЫЙ БАЛЛОН</t>
  </si>
  <si>
    <t>31 Т</t>
  </si>
  <si>
    <t>26.30.60.00.00.00.24.10.1</t>
  </si>
  <si>
    <t>Батарея</t>
  </si>
  <si>
    <t>Резервная.</t>
  </si>
  <si>
    <t>для ПК</t>
  </si>
  <si>
    <t>32 Т</t>
  </si>
  <si>
    <t>19.20.21.00.00.00.11.20.1</t>
  </si>
  <si>
    <t>Бензин</t>
  </si>
  <si>
    <t>неэтилированный и этилированный, произведенный для двигателей с искровым зажиганием: АИ-80</t>
  </si>
  <si>
    <t>ГОСТ            Р 51105-97</t>
  </si>
  <si>
    <t>Литр (куб. дм.)</t>
  </si>
  <si>
    <t>33 Т</t>
  </si>
  <si>
    <t>19.20.21.00.00.00.11.40.1</t>
  </si>
  <si>
    <t>неэтилированный и этилированный, произведенный для двигателей с искровым зажиганием: АИ-92</t>
  </si>
  <si>
    <t>ГОСТ           Р 51105-97</t>
  </si>
  <si>
    <t>34 Т</t>
  </si>
  <si>
    <t>08.99.10.00.00.00.10.14.1</t>
  </si>
  <si>
    <t>Битум кровельный</t>
  </si>
  <si>
    <t>ГОСТ 9548-74, для пропитки</t>
  </si>
  <si>
    <t xml:space="preserve"> 70/30</t>
  </si>
  <si>
    <t>Килограмм</t>
  </si>
  <si>
    <t>35 Т</t>
  </si>
  <si>
    <t>20.13.51.00.10.20.55.30.2</t>
  </si>
  <si>
    <t>Бихромат калия (двухромовокислый калий)</t>
  </si>
  <si>
    <t>чистый (ч.), 99,8%, ГОСТ 4220-75</t>
  </si>
  <si>
    <t>класификатор Ч</t>
  </si>
  <si>
    <t>36 Т</t>
  </si>
  <si>
    <t>20.13.51.00.10.20.65.10.2</t>
  </si>
  <si>
    <t xml:space="preserve">Бихромат натрия </t>
  </si>
  <si>
    <t>технический, высший сорт, 98,9%, ГОСТ 2651-78</t>
  </si>
  <si>
    <t>технический</t>
  </si>
  <si>
    <t>37 Т</t>
  </si>
  <si>
    <t>26.20.40.00.00.00.82.18.1</t>
  </si>
  <si>
    <t>Блок проявки</t>
  </si>
  <si>
    <t>к печатно-копировальному аппарату</t>
  </si>
  <si>
    <t>Блок засветки к печатно-копировалному аппарату</t>
  </si>
  <si>
    <t>38 Т</t>
  </si>
  <si>
    <t>25.73.30.00.00.15.12.10.1</t>
  </si>
  <si>
    <t>Бородок</t>
  </si>
  <si>
    <t>Ручной слесарный инструмент, предназначен для вырубки отверстий в листовом материале</t>
  </si>
  <si>
    <t>7851-0156 Ц15хр ГОСТ7214-72 БОРОДОК</t>
  </si>
  <si>
    <t>39 Т</t>
  </si>
  <si>
    <t>13.96.16.00.00.00.60.40.1</t>
  </si>
  <si>
    <t>Брезент (парусина)</t>
  </si>
  <si>
    <t>Брезент. Плотная льняная, полульняная или хлопчатобумажная ткань, вырабатываемая из толстой пряжи. Часто пропитывается огнеупорными или водоотталкивающими и противогнилостными составами. Плотность не менее 600г/м</t>
  </si>
  <si>
    <t>брезент (парусина) ГОСТ 15530-93</t>
  </si>
  <si>
    <t>метр</t>
  </si>
  <si>
    <t>40 Т</t>
  </si>
  <si>
    <t>17.12.14.03.00.00.00.40.1</t>
  </si>
  <si>
    <t>Бумага для плоттера</t>
  </si>
  <si>
    <t>ширина бумаги 610-620 мм, белая, плотность 80 г/кв.м</t>
  </si>
  <si>
    <t xml:space="preserve">ГОСТ 9094-89 
(1 орам/ рулон - 460,80 кг)
</t>
  </si>
  <si>
    <t>Рулон</t>
  </si>
  <si>
    <t>41 Т</t>
  </si>
  <si>
    <t>29.32.30.00.15.00.04.02.1</t>
  </si>
  <si>
    <t>Вал гибкий спидометра</t>
  </si>
  <si>
    <t>для грузовых автомобилей</t>
  </si>
  <si>
    <t>ГВ300-05-L=2350 ВАЛ ГИБКИЙ СПИДОМЕТРА(ОТ А/М ЗИЛ)</t>
  </si>
  <si>
    <t>42 Т</t>
  </si>
  <si>
    <t>15.20.14.00.00.00.13.12.1</t>
  </si>
  <si>
    <t>Валенки мужские</t>
  </si>
  <si>
    <t>из грубой  овечьей натуральной шерсти, тонкие, ГОСТ 18724-88</t>
  </si>
  <si>
    <t xml:space="preserve">валенки войлочные </t>
  </si>
  <si>
    <t>пара</t>
  </si>
  <si>
    <t>43 Т</t>
  </si>
  <si>
    <t>27.90.82.02.00.00.01.04.1</t>
  </si>
  <si>
    <t>Ввод</t>
  </si>
  <si>
    <t>Ввод потенциометра, предназначен для ввода электричества.</t>
  </si>
  <si>
    <t>ВК12-В1,5-Exe II U ПИНЮ.687153.002ТУ ВВОД КАБЕЛЬНЫЙ М18х1,5</t>
  </si>
  <si>
    <t>44 Т</t>
  </si>
  <si>
    <t>305315.001 КАБЕЛЬНЫЙ ВВОД</t>
  </si>
  <si>
    <t>45 Т</t>
  </si>
  <si>
    <t>26.40.33.00.00.00.03.12.1</t>
  </si>
  <si>
    <t>Веб-камера</t>
  </si>
  <si>
    <t>цифровая видео или фотокамера, способная в реальном времени фиксировать изображения, предназначенные для дальнейшей передачи по сети Интернет (в программах типа Skype, Instant Messenger или в любом другом видеоприложении),свыше 2 Мпикс,  USB 20</t>
  </si>
  <si>
    <t>46 Т</t>
  </si>
  <si>
    <t>32.91.11.00.00.00.12.30.1</t>
  </si>
  <si>
    <t>Веник</t>
  </si>
  <si>
    <t>Из материалов растительного происхождения</t>
  </si>
  <si>
    <t>47 Т</t>
  </si>
  <si>
    <t>28.92.12.20.10.65.10.10.1</t>
  </si>
  <si>
    <t>вертлюг силовой</t>
  </si>
  <si>
    <t>для капитального ремонта скважин</t>
  </si>
  <si>
    <t>ВБ-80 ВЕРТЛЮГ</t>
  </si>
  <si>
    <t>48 Т</t>
  </si>
  <si>
    <t>29.32.20.00.00.00.60.35.1</t>
  </si>
  <si>
    <t>Ветровое стекло прочее</t>
  </si>
  <si>
    <t>сталинит, для прочих автомобилей</t>
  </si>
  <si>
    <t>АР.09.00.048 СТЕКЛО</t>
  </si>
  <si>
    <t>49 Т</t>
  </si>
  <si>
    <t>АР.09.00.011 СТЕКЛО</t>
  </si>
  <si>
    <t>50 Т</t>
  </si>
  <si>
    <t>АР.09.00.049 СТЕКЛО</t>
  </si>
  <si>
    <t>51 Т</t>
  </si>
  <si>
    <t>АР.09.00.051 СТЕКЛО</t>
  </si>
  <si>
    <t>52 Т</t>
  </si>
  <si>
    <t>КС-3575А.52.008 СТЕКЛО</t>
  </si>
  <si>
    <t>53 Т</t>
  </si>
  <si>
    <t>26.12.20.00.00.22.13.13.1</t>
  </si>
  <si>
    <t>Видеокарта</t>
  </si>
  <si>
    <t>Чипсет  - NVIDIA, разрядность шины памяти - 128 бит, объем памяти - 1024 Мб</t>
  </si>
  <si>
    <t>видеоадаптер</t>
  </si>
  <si>
    <t>54 Т</t>
  </si>
  <si>
    <t>55 Т</t>
  </si>
  <si>
    <t>27.33.13.00.00.00.01.01.1</t>
  </si>
  <si>
    <t>Вилка</t>
  </si>
  <si>
    <t>С1b - двухполюсная, без заземляющего контакта, расчитана на силу тока не более 10/16 А, напряжение - 250 В. ГОСТ 7396.1-89</t>
  </si>
  <si>
    <t>2РТТ28КПЭ7Ш11В ГЕО.364.120ТУ ВИЛКА</t>
  </si>
  <si>
    <t>56 Т</t>
  </si>
  <si>
    <t>ВП40-4В1К ТУ16-434.142-86 ВИЛКА</t>
  </si>
  <si>
    <t>57 Т</t>
  </si>
  <si>
    <t>ВП63-4В1К ТУ16-434.142-86 ВИЛКА</t>
  </si>
  <si>
    <t>58 Т</t>
  </si>
  <si>
    <t>ПС300А3-150 ГОСТ9200-76 ВИЛКА</t>
  </si>
  <si>
    <t>59 Т</t>
  </si>
  <si>
    <t>ССИ-013,16А,2P+PE,240В ТУ16-434.142-86 ВИЛКА</t>
  </si>
  <si>
    <t>60 Т</t>
  </si>
  <si>
    <t>ССИ-013,16А,2P+PE,380В ВИЛКА</t>
  </si>
  <si>
    <t>61 Т</t>
  </si>
  <si>
    <t>ШР16П2НГ5 ГЕО.364.107ТУ ВИЛКА</t>
  </si>
  <si>
    <t>62 Т</t>
  </si>
  <si>
    <t>ШР32П10НГ1 ГЕО.364.107ТУ С ЗАЩИТ.КРЫШКОЙ ВИЛКА</t>
  </si>
  <si>
    <t>63 Т</t>
  </si>
  <si>
    <t>ССИ-015,16А,3P+PE+N,380В ВИЛКА КАБЕЛЬНАЯ</t>
  </si>
  <si>
    <t>64 Т</t>
  </si>
  <si>
    <t>29.32.30.00.15.00.38.01.1</t>
  </si>
  <si>
    <t>Влагоотделитель</t>
  </si>
  <si>
    <t>65 Т</t>
  </si>
  <si>
    <t>20.15.10.00.00.20.20.80.1</t>
  </si>
  <si>
    <t>Водный аммиак (аммиачная вода)</t>
  </si>
  <si>
    <t>Стандарт-титр (фиксанал), для приготовления растворов точно известной концентрации</t>
  </si>
  <si>
    <t>ампула</t>
  </si>
  <si>
    <t>66 Т</t>
  </si>
  <si>
    <t>20.15.10.00.00.20.20.20.2</t>
  </si>
  <si>
    <t>чистый для анализа (ч.д.а.), 25%, ГОСТ 3760-79</t>
  </si>
  <si>
    <t>Ч.Д.А.</t>
  </si>
  <si>
    <t>67 Т</t>
  </si>
  <si>
    <t>29.32.30.00.11.00.13.02.1</t>
  </si>
  <si>
    <t>Водоотделитель</t>
  </si>
  <si>
    <t>14.35.12.010 ВОДООТДЕЛИТЕЛЬ</t>
  </si>
  <si>
    <t>68 Т</t>
  </si>
  <si>
    <t>20.13.24.00.00.10.10.50.1</t>
  </si>
  <si>
    <t>Водород хлорид (кислота соляная)</t>
  </si>
  <si>
    <t>синтетическая техническая, марки А, ГОСТ 857-95</t>
  </si>
  <si>
    <t>69 Т</t>
  </si>
  <si>
    <t>20.13.24.00.00.10.10.30.2</t>
  </si>
  <si>
    <t>чистый для анализа (ч.д.а.), ГОСТ 3118-77</t>
  </si>
  <si>
    <t>70 Т</t>
  </si>
  <si>
    <t>29.10.19.00.00.40.25.11.1</t>
  </si>
  <si>
    <t>Водяной насос (помпа)</t>
  </si>
  <si>
    <t xml:space="preserve">для дизельного двигателя </t>
  </si>
  <si>
    <t>ГНОМ-25/20 с каб.пит,с ВА6000,3Р,6А,380В НАСОС ДЛЯ ОТКАЧ.ЖИДК (илиGV2-10,3P,380B)</t>
  </si>
  <si>
    <t>71 Т</t>
  </si>
  <si>
    <t>29.10.19.00.00.20.25.11.1</t>
  </si>
  <si>
    <t>для дизельного двигателя</t>
  </si>
  <si>
    <t>1542.3730.000 ПОМПА ЭЛЕКТРИЧЕСКАЯ</t>
  </si>
  <si>
    <t>72 Т</t>
  </si>
  <si>
    <t>28.29.13.00.00.00.12.01.1</t>
  </si>
  <si>
    <t>Воздушный фильтр</t>
  </si>
  <si>
    <t>для легковых автомобилей</t>
  </si>
  <si>
    <t>73 Т</t>
  </si>
  <si>
    <t>28.29.13.00.00.00.12.02.1</t>
  </si>
  <si>
    <t>74 Т</t>
  </si>
  <si>
    <t>13.99.13.00.00.00.10.10.2</t>
  </si>
  <si>
    <t>Войлок технический</t>
  </si>
  <si>
    <t>Войлок ГС. Войлок для сальников, применяемых для задержки смазочных масел в местах трения и предохранения мест трения от попадания воды и пыли. ГОСТ 6418-82</t>
  </si>
  <si>
    <t>Войлок технический р-р 2 х3 м</t>
  </si>
  <si>
    <t>75 Т</t>
  </si>
  <si>
    <t>30.99.10.10.25.15.29.10.1</t>
  </si>
  <si>
    <t>Вставка плавкая</t>
  </si>
  <si>
    <t>для унифицированного моторного подогревателя (УМП)</t>
  </si>
  <si>
    <t xml:space="preserve">ВП2Б-1В,10А,250В ОЮО.481.005ТУ </t>
  </si>
  <si>
    <t>76 Т</t>
  </si>
  <si>
    <t xml:space="preserve">ВП2Б-1В,1А,250В ОЮО.481.005ТУ </t>
  </si>
  <si>
    <t>77 Т</t>
  </si>
  <si>
    <t xml:space="preserve">ВП2Б-1В,5А,250В ОЮО.481.005ТУ </t>
  </si>
  <si>
    <t>78 Т</t>
  </si>
  <si>
    <t xml:space="preserve">ВПТ6-26 5А ОЮО.481.021ТУ </t>
  </si>
  <si>
    <t>79 Т</t>
  </si>
  <si>
    <t>27.33.11.00.00.03.20.20.1</t>
  </si>
  <si>
    <t>Выключатель</t>
  </si>
  <si>
    <t>одноклавишный, наружней установки</t>
  </si>
  <si>
    <t xml:space="preserve">ВА56-232б о/у 2кл "WESSEN" </t>
  </si>
  <si>
    <t>80 Т</t>
  </si>
  <si>
    <t>29.32.30.00.15.00.09.03.1</t>
  </si>
  <si>
    <t>зажигания</t>
  </si>
  <si>
    <t xml:space="preserve">ВК317 </t>
  </si>
  <si>
    <t>81 Т</t>
  </si>
  <si>
    <t>27.33.11.00.00.03.30.10.1</t>
  </si>
  <si>
    <t>концевой</t>
  </si>
  <si>
    <t xml:space="preserve">ВПК2110БУ2 ТУ16-526.433-78 </t>
  </si>
  <si>
    <t>82 Т</t>
  </si>
  <si>
    <t>ВК350  ЗАЖИГАНИЯ</t>
  </si>
  <si>
    <t>83 Т</t>
  </si>
  <si>
    <t>27.12.22.11.11.11.11.10.1</t>
  </si>
  <si>
    <t>Выключатель автоматический</t>
  </si>
  <si>
    <t>однополюсный, с тепловым размыкателем (расцепитель), типа А, для размыкания цепей с большой протяженностью электропроводки и для защиты полупроводниковых устройств .</t>
  </si>
  <si>
    <t xml:space="preserve">В45М ТУ16-526.016-73 </t>
  </si>
  <si>
    <t>84 Т</t>
  </si>
  <si>
    <t>27.12.22.11.13.11.11.30.1</t>
  </si>
  <si>
    <t>двухполюсный,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</si>
  <si>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 xml:space="preserve">ВК50-21-10110 1з 54 УХЛ2,КРАСНЫЙ </t>
  </si>
  <si>
    <t>85 Т</t>
  </si>
  <si>
    <t xml:space="preserve">ВК50-21-10110 1з 54 УХЛ2,КРАСНЫЙ IP54 </t>
  </si>
  <si>
    <t>86 Т</t>
  </si>
  <si>
    <t xml:space="preserve">ВК50-21-11110 1з+1р 54 УХЛ2,ЧЕРНЫЙ </t>
  </si>
  <si>
    <t>87 Т</t>
  </si>
  <si>
    <t xml:space="preserve">ВК50-21-11110 1з+1р 54 УХЛ2,ЧЕРНЫЙ IP54 </t>
  </si>
  <si>
    <t>88 Т</t>
  </si>
  <si>
    <t xml:space="preserve">ВК50-21-20110 2з 54 УХЛ2,ЧЕРНЫЙ IP54 </t>
  </si>
  <si>
    <t>89 Т</t>
  </si>
  <si>
    <t>27.12.22.11.12.11.11.10.1</t>
  </si>
  <si>
    <t>однополюсный с нейтралью, с тепловым размыкателем (расцепитель), типа А, для размыкания цепей с большой протяженностью электропроводки и для защиты полупроводниковых устройств .</t>
  </si>
  <si>
    <t xml:space="preserve">ВПВ-1А11У1 ТУ16-91 ПИЖЦ.642236.003ТУ </t>
  </si>
  <si>
    <t>90 Т</t>
  </si>
  <si>
    <t xml:space="preserve">КЕ011 У3 ИСП1,КРАСНЫЙ ТУ16-642.015-84 </t>
  </si>
  <si>
    <t>91 Т</t>
  </si>
  <si>
    <t xml:space="preserve">КЕ011 У3 ИСП1,ЧЕРНЫЙ ТУ16-642.015-84 </t>
  </si>
  <si>
    <t>92 Т</t>
  </si>
  <si>
    <t>ВБИ-М30-76К-1131-Л  БЕСКОНТАКТНЫЙ</t>
  </si>
  <si>
    <t>93 Т</t>
  </si>
  <si>
    <t>27.12.22.11.11.11.11.20.1</t>
  </si>
  <si>
    <t xml:space="preserve">Выключатель автоматический </t>
  </si>
  <si>
    <t>однополюсный, с тепловым размыкателем (расцепитель), типа В,  для осветительных сетей общего назначения.</t>
  </si>
  <si>
    <t>АЗС-30 ТУ16-526.015-73 АВТОМАТ</t>
  </si>
  <si>
    <t>94 Т</t>
  </si>
  <si>
    <t>АЗС-40 ТУ16-526.015-73 АВТОМАТ</t>
  </si>
  <si>
    <t>95 Т</t>
  </si>
  <si>
    <t>ВА47-29 1Р,16А,х-ка C АВТОМАТИЧЕСКИЙ ВЫКЛЮЧАТЕЛЬ</t>
  </si>
  <si>
    <t>96 Т</t>
  </si>
  <si>
    <t xml:space="preserve">ВА47-29 1Р,6А,х-ка C АВТОМАТИЧЕСКИЙ </t>
  </si>
  <si>
    <t>97 Т</t>
  </si>
  <si>
    <t xml:space="preserve">ВА47-29 3Р,16А,х-ка C АВТОМАТИЧЕСКИЙ </t>
  </si>
  <si>
    <t>98 Т</t>
  </si>
  <si>
    <t xml:space="preserve">ВА47-29 3Р,32А,х-ка С АВТОМАТИЧЕСКИЙ </t>
  </si>
  <si>
    <t>99 Т</t>
  </si>
  <si>
    <t xml:space="preserve">ВА47-29 3Р,63А,х-ка D АВТОМАТИЧЕСКИЙ </t>
  </si>
  <si>
    <t>100 Т</t>
  </si>
  <si>
    <t xml:space="preserve">ВА47-29 3Р,6А,х-ка D АВТОМАТИЧЕСКИЙ </t>
  </si>
  <si>
    <t>101 Т</t>
  </si>
  <si>
    <t>27.33.11.00.00.03.01.14.1</t>
  </si>
  <si>
    <t>Выключатель пакетный</t>
  </si>
  <si>
    <t>ПВ 2-40 А</t>
  </si>
  <si>
    <t>ПВ2-40 М3 III ИСПОЛНЕНИЕ ТУ16-642.051-86  ПАКЕТНЫЙ</t>
  </si>
  <si>
    <t>102 Т</t>
  </si>
  <si>
    <t>25.93.14.00.00.10.17.28.1</t>
  </si>
  <si>
    <t>Гвоздь</t>
  </si>
  <si>
    <t>ГОСТ 4028-63, 2,5х60 мм</t>
  </si>
  <si>
    <t>103 Т</t>
  </si>
  <si>
    <t>25.93.14.00.00.10.17.29.1</t>
  </si>
  <si>
    <t>ГОСТ 4028-63, 3,0х70 мм</t>
  </si>
  <si>
    <t>104 Т</t>
  </si>
  <si>
    <t>25.93.14.00.00.10.17.30.1</t>
  </si>
  <si>
    <t>ГОСТ 4028-63, 3,0х80 мм</t>
  </si>
  <si>
    <t>105 Т</t>
  </si>
  <si>
    <t>25.93.14.00.00.10.17.31.1</t>
  </si>
  <si>
    <t>ГОСТ 4028-63, 3,5х90 мм</t>
  </si>
  <si>
    <t>106 Т</t>
  </si>
  <si>
    <t>25.93.14.00.00.10.17.50.1</t>
  </si>
  <si>
    <t>ГОСТ 4028-63, 2,5х50 мм</t>
  </si>
  <si>
    <t>107 Т</t>
  </si>
  <si>
    <t>20.52.10.00.00.00.09.10.4</t>
  </si>
  <si>
    <t>Герметик силиконовый</t>
  </si>
  <si>
    <t>марки УТ-31, ГОСТ 13489-79</t>
  </si>
  <si>
    <t>герметик прокладка 1 ТУБ 200 ГР.</t>
  </si>
  <si>
    <t>108 Т</t>
  </si>
  <si>
    <t>авкариумного типа прозрачный 300 мл.</t>
  </si>
  <si>
    <t>109 Т</t>
  </si>
  <si>
    <t>32.99.86.00.00.10.76.10.1</t>
  </si>
  <si>
    <t>Гетинакс</t>
  </si>
  <si>
    <t>Гетинакс электротехнический листовой марки I</t>
  </si>
  <si>
    <t>гетинакс б-4мм</t>
  </si>
  <si>
    <t>110 Т</t>
  </si>
  <si>
    <t>гетинакс б-0,8мм</t>
  </si>
  <si>
    <t>111 Т</t>
  </si>
  <si>
    <t>28.13.31.00.00.00.43.10.1</t>
  </si>
  <si>
    <t>гидроклапан разности давления</t>
  </si>
  <si>
    <t>гидроклапан разности давления поддерживает заданную разность давлений в подводимом и отводимом потоках рабочей жидкости или в одном из этих потоков и постороннем потоке</t>
  </si>
  <si>
    <t xml:space="preserve">Г51-33 ТУ2-053-1649-83 </t>
  </si>
  <si>
    <t>112 Т</t>
  </si>
  <si>
    <t>20.13.25.00.00.10.00.10.2</t>
  </si>
  <si>
    <t>Гидроксид натрия (натр едкий, сода каустическая)</t>
  </si>
  <si>
    <t>марки ТР, 98,5% ГОСТ 2263-79</t>
  </si>
  <si>
    <t>113 Т</t>
  </si>
  <si>
    <t>28.12.12.00.00.00.21.10.1</t>
  </si>
  <si>
    <t xml:space="preserve">гидромотор </t>
  </si>
  <si>
    <t xml:space="preserve">гидромотор аксиально-поршневой нерегулируемые ГОСТ 17752-81 </t>
  </si>
  <si>
    <t>310.3.112.00.06 ТУ22-1.020-100-95 ГИДРОМОТОР</t>
  </si>
  <si>
    <t>114 Т</t>
  </si>
  <si>
    <t>303.3.160.576.000.0 0М1ТУ414001100239882 ГИДРОМОТОР АКСИАЛЬНО-ПОРШН.РЕГУЛИРУЕМЫЙ</t>
  </si>
  <si>
    <t>115 Т</t>
  </si>
  <si>
    <t>28.13.31.00.00.00.59.10.1</t>
  </si>
  <si>
    <t>гидрораспределитель секционный</t>
  </si>
  <si>
    <t>гидрораспределитель секционный состоит из нескольких секций, каждая из которых имеет свое назначение (рабочая, напорная, сливная, промежуточная)</t>
  </si>
  <si>
    <t>6000-HD572509 ГИДРОРАСПРЕДЕЛИТЕЛЬ</t>
  </si>
  <si>
    <t>116 Т</t>
  </si>
  <si>
    <t>20.14.23.00.00.20.10.10.1</t>
  </si>
  <si>
    <t>Глицерин</t>
  </si>
  <si>
    <t>чистый для анализа (ч.д.а.), 99,3%, ГОСТ 6259-75</t>
  </si>
  <si>
    <t>117 Т</t>
  </si>
  <si>
    <t>30.20.40.00.00.08.02.85.1</t>
  </si>
  <si>
    <t>Гнездо</t>
  </si>
  <si>
    <t>для подвижного состава</t>
  </si>
  <si>
    <t>4573738006 02-6,3-12 ОСТ37.003.032-88 ГНЕЗДО</t>
  </si>
  <si>
    <t>118 Т</t>
  </si>
  <si>
    <t>4573738007 02-6,3-13 ОСТ37.003.032-88 ГНЕЗДО</t>
  </si>
  <si>
    <t>119 Т</t>
  </si>
  <si>
    <t>26.20.16.30.10.10.10.01.1</t>
  </si>
  <si>
    <t>Головка</t>
  </si>
  <si>
    <t>для плоттера</t>
  </si>
  <si>
    <t>цветная</t>
  </si>
  <si>
    <t>120 Т</t>
  </si>
  <si>
    <t>28.49.21.00.00.00.12.16.1</t>
  </si>
  <si>
    <t>головка многорезцовая</t>
  </si>
  <si>
    <t>головка резьбонарезная самораскрывающаяся для станков и ручных инструментов</t>
  </si>
  <si>
    <t>TRM 50</t>
  </si>
  <si>
    <t xml:space="preserve">               штука</t>
  </si>
  <si>
    <t>121 Т</t>
  </si>
  <si>
    <t>27.90.31.00.01.02.05.10.1</t>
  </si>
  <si>
    <t>Горелка сварочная</t>
  </si>
  <si>
    <t>горелка пропановая ГЗУ-4</t>
  </si>
  <si>
    <t>ГОРЕЛКА ПРОПАНОВАЯ</t>
  </si>
  <si>
    <t>122 Т</t>
  </si>
  <si>
    <t>20.30.22.00.00.00.61.20.1</t>
  </si>
  <si>
    <t>Грунтовка</t>
  </si>
  <si>
    <t>ГФ-021, массовая доля нелетучих веществ 54-60%, ГОСТ 25129-82</t>
  </si>
  <si>
    <t>ГОСТ 25129-82</t>
  </si>
  <si>
    <t>123 Т</t>
  </si>
  <si>
    <t>26.51.66.18.11.11.28.10.1</t>
  </si>
  <si>
    <t>Датчик</t>
  </si>
  <si>
    <t>продольного крена</t>
  </si>
  <si>
    <t>У7.01.52.020-1 КРЕНОМЕР</t>
  </si>
  <si>
    <t>124 Т</t>
  </si>
  <si>
    <t>28.11.13.00.00.00.12.11.1</t>
  </si>
  <si>
    <t xml:space="preserve">двигатель внутреннего сгорания поршневой </t>
  </si>
  <si>
    <t>двигатель поршневой с воспламенением от сжатия (дизели или полудизели) для промышленного применения мощностью более 15 кВт, но не более 30 кВт</t>
  </si>
  <si>
    <t>Д120-44 с приводом тахометра ДИЗЕЛЬ</t>
  </si>
  <si>
    <t>125 Т</t>
  </si>
  <si>
    <t>24.10.71.00.00.12.10.11.1</t>
  </si>
  <si>
    <t>Двутавры</t>
  </si>
  <si>
    <t>стальные, горячекатаные, длина профиля от 4 до 12 м., ГОСТ 8239-89</t>
  </si>
  <si>
    <t>сталь 3 , 09Г2С</t>
  </si>
  <si>
    <t>Тонна (метрическая)</t>
  </si>
  <si>
    <t>126 Т</t>
  </si>
  <si>
    <t>28.49.21.00.00.00.11.11.1</t>
  </si>
  <si>
    <t>державка</t>
  </si>
  <si>
    <t>резцедержатель токарный</t>
  </si>
  <si>
    <t>Ø 18-22 B3.18</t>
  </si>
  <si>
    <t>127 Т</t>
  </si>
  <si>
    <t>Ø 22-30 B3.22</t>
  </si>
  <si>
    <t>128 Т</t>
  </si>
  <si>
    <t xml:space="preserve"> Ø 28-42 SFCC 25</t>
  </si>
  <si>
    <t>129 Т</t>
  </si>
  <si>
    <t xml:space="preserve"> Ø 36-80 SFCC 32</t>
  </si>
  <si>
    <t>130 Т</t>
  </si>
  <si>
    <t>Ф77-160  SFCC 50</t>
  </si>
  <si>
    <t>131 Т</t>
  </si>
  <si>
    <t xml:space="preserve">  SMCC 32</t>
  </si>
  <si>
    <t>132 Т</t>
  </si>
  <si>
    <t>26.11.21.00.00.11.11.24.1</t>
  </si>
  <si>
    <t>Диод</t>
  </si>
  <si>
    <t>Полупроводниковый. Выпрямительный столб. ГОСТ 17465-80</t>
  </si>
  <si>
    <t>Д246 ДИОД</t>
  </si>
  <si>
    <t>133 Т</t>
  </si>
  <si>
    <t>КД205К ДИОД</t>
  </si>
  <si>
    <t>134 Т</t>
  </si>
  <si>
    <t>26.11.21.00.00.11.13.11.1</t>
  </si>
  <si>
    <t>Диодный мост</t>
  </si>
  <si>
    <t>для выпрямления переменного тока</t>
  </si>
  <si>
    <t>КВРС 3501 W ВЫПРЯМИТЕЛЬНЫЙ МОСТ 35А, 100В</t>
  </si>
  <si>
    <t>135 Т</t>
  </si>
  <si>
    <t>20.11.12.00.00.10.10.10.3</t>
  </si>
  <si>
    <t xml:space="preserve">Диоксид углерода газообразный </t>
  </si>
  <si>
    <t>высший сорт (99,8%), ГОСТ 8050-85</t>
  </si>
  <si>
    <t>углекислота баллон 30кг</t>
  </si>
  <si>
    <t>136 Т</t>
  </si>
  <si>
    <t>20.59.59.00.50.01.01.01.1</t>
  </si>
  <si>
    <t xml:space="preserve">Добавка </t>
  </si>
  <si>
    <t>блескообразующая</t>
  </si>
  <si>
    <t>ЛВ 4584</t>
  </si>
  <si>
    <t>137 Т</t>
  </si>
  <si>
    <t>А</t>
  </si>
  <si>
    <t>138 Т</t>
  </si>
  <si>
    <t>В</t>
  </si>
  <si>
    <t>139 Т</t>
  </si>
  <si>
    <t>28.22.13.00.00.00.11.10.1</t>
  </si>
  <si>
    <t>Домкрат</t>
  </si>
  <si>
    <t>домкрат гидравлическая и аналогичный подъемник для транспортных средств (кроме стационарных гаражных подъемников)</t>
  </si>
  <si>
    <t>АВТОМОБИЛЬНЫЙ ГИДРАВЛИЧЕСКИЙ ДОМКРАТ ГРУЗОПОДЪЕМ.10ТОНН</t>
  </si>
  <si>
    <t>140 Т</t>
  </si>
  <si>
    <t>22.19.72.00.00.00.30.20.2</t>
  </si>
  <si>
    <t>Дорожка резиновая</t>
  </si>
  <si>
    <t>141 Т</t>
  </si>
  <si>
    <t>26.20.21.01.12.11.12.17.1</t>
  </si>
  <si>
    <t>Жесткий диск</t>
  </si>
  <si>
    <t>Размер 2,5'', интерфейс SATA 1,5 ГГц/с, объем буфера - 16 Мб, количество оборотов шпинделя 7200 об/м, емкость - 500 Гб</t>
  </si>
  <si>
    <t>142 Т</t>
  </si>
  <si>
    <t>143 Т</t>
  </si>
  <si>
    <t>20.59.43.00.00.10.00.40.3</t>
  </si>
  <si>
    <t>Жидкость тормозная гидравлическая</t>
  </si>
  <si>
    <t>Температура кипения не менее 260 С, вязкость 900</t>
  </si>
  <si>
    <t>тормозная жидкость "НЕВА" 0,455 л.</t>
  </si>
  <si>
    <t>144 Т</t>
  </si>
  <si>
    <t>28.29.86.10.00.00.00.25.1</t>
  </si>
  <si>
    <t>Завихритель</t>
  </si>
  <si>
    <t>к оборудованию газоплазменной резки</t>
  </si>
  <si>
    <t>Завихритель 220179 HPR 80-130A</t>
  </si>
  <si>
    <t>145 Т</t>
  </si>
  <si>
    <t>28.14.13.21.00.00.00.22.1</t>
  </si>
  <si>
    <t>Задвижка</t>
  </si>
  <si>
    <t>Задвижка стальная, давление P - 10 Мпа, тип присодинения к трубопроводу - под приварку. ГОСТ 9698-86</t>
  </si>
  <si>
    <t>20-Ду20мм,Ру16МПа ТУ3741-001-71634056-10 ЗАДВИЖКА КЛИНОВАЯ РТЗК20(СВ.ВСТЫК,Т425С)</t>
  </si>
  <si>
    <t>146 Т</t>
  </si>
  <si>
    <t>25.93.14.00.00.14.15.10.3</t>
  </si>
  <si>
    <t>Заклепка</t>
  </si>
  <si>
    <t>Изделия из алюминия</t>
  </si>
  <si>
    <t>2,4х6 ЗАКЛЕПКА ВЫТЯЖНАЯ</t>
  </si>
  <si>
    <t>147 Т</t>
  </si>
  <si>
    <t>3,2х10 ЗАКЛЕПКА ВЫТЯЖНАЯ</t>
  </si>
  <si>
    <t>148 Т</t>
  </si>
  <si>
    <t>3,2х12 ЗАКЛЕПКА ВЫТЯЖНАЯ</t>
  </si>
  <si>
    <t>149 Т</t>
  </si>
  <si>
    <t>3,2х6 ЗАКЛЕПКА ВЫТЯЖНАЯ</t>
  </si>
  <si>
    <t>150 Т</t>
  </si>
  <si>
    <t>3,2х8 ЗАКЛЕПКА ВЫТЯЖНАЯ</t>
  </si>
  <si>
    <t>151 Т</t>
  </si>
  <si>
    <t>4х12 ЗАКЛЕПКА ВЫТЯЖНАЯ</t>
  </si>
  <si>
    <t>152 Т</t>
  </si>
  <si>
    <t>4х16 ЗАКЛЕПКА ВЫТЯЖНАЯ</t>
  </si>
  <si>
    <t>153 Т</t>
  </si>
  <si>
    <t>4х8 ЗАКЛЕПКА ВЫТЯЖНАЯ</t>
  </si>
  <si>
    <t>154 Т</t>
  </si>
  <si>
    <t>3х12 (С БУРТИКОМ) ЗАКЛЕПКА ВЫТЯЖНАЯ</t>
  </si>
  <si>
    <t>155 Т</t>
  </si>
  <si>
    <t>3х8 (С БУРТИКОМ) ЗАКЛЕПКА ВЫТЯЖНАЯ</t>
  </si>
  <si>
    <t>156 Т</t>
  </si>
  <si>
    <t>25.72.11.00.00.12.14.10.1</t>
  </si>
  <si>
    <t>Замок</t>
  </si>
  <si>
    <t>Замки врезные</t>
  </si>
  <si>
    <t>ЗВ 4-3/60 "БУЛАТ" ЗАМОК ВРЕЗНОЙ ЦИЛИНДРОВЫЙ</t>
  </si>
  <si>
    <t>157 Т</t>
  </si>
  <si>
    <t>28.23.26.00.00.00.10.23.1</t>
  </si>
  <si>
    <t>Заряжающий ролик</t>
  </si>
  <si>
    <t>Заряжающий ролик к копировальной машине</t>
  </si>
  <si>
    <t>Вал заряда</t>
  </si>
  <si>
    <t>158 Т</t>
  </si>
  <si>
    <t>159 Т</t>
  </si>
  <si>
    <t>32.50.42.00.00.00.13.09.1</t>
  </si>
  <si>
    <t>Защитные очки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</si>
  <si>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</si>
  <si>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ЗАЩИТНЫЕ ОЧКИ</t>
  </si>
  <si>
    <t>160 Т</t>
  </si>
  <si>
    <t>161 Т</t>
  </si>
  <si>
    <t>32.99.70.00.00.00.40.10.1</t>
  </si>
  <si>
    <t>Знак безопасности</t>
  </si>
  <si>
    <t>для визуализации аварийного состояния автомобиля</t>
  </si>
  <si>
    <t>ЗНАК АВАРИЙНОЙ ОСТАНОВКИ</t>
  </si>
  <si>
    <t>162 Т</t>
  </si>
  <si>
    <t>23.52.10.00.00.10.10.10.2</t>
  </si>
  <si>
    <t>Известь</t>
  </si>
  <si>
    <t>негашеная комовая, кальциевая, 1 сорт, быстрогасящаяся, ГОСТ 9179-77</t>
  </si>
  <si>
    <t>163 Т</t>
  </si>
  <si>
    <t>25.94.13.00.00.10.44.10.2</t>
  </si>
  <si>
    <t>Инструмент</t>
  </si>
  <si>
    <t>набор инструментов в ящике</t>
  </si>
  <si>
    <t>НАБ.14.12.133 НАБОР ИНСТРУМЕНТОВ</t>
  </si>
  <si>
    <t>164 Т</t>
  </si>
  <si>
    <t>НАБОР ИЗ 107 ПРЕДМЕТОВ АРТ39807</t>
  </si>
  <si>
    <t>165 Т</t>
  </si>
  <si>
    <t>26.20.40.00.00.00.41.20.1</t>
  </si>
  <si>
    <t>Источник бесперебойного питания</t>
  </si>
  <si>
    <t>Интерактивный. На входе дополнительно присутствует ступенчатый стабилизатор напряжения.</t>
  </si>
  <si>
    <t>166 Т</t>
  </si>
  <si>
    <t>27.32.13.00.02.04.27.01.1</t>
  </si>
  <si>
    <t>Кабель</t>
  </si>
  <si>
    <t>SATA 0.45/0.5, подключение жесткого диска к материнской плате</t>
  </si>
  <si>
    <t>Кабель SATA</t>
  </si>
  <si>
    <t>167 Т</t>
  </si>
  <si>
    <t>27.32.13.00.02.02.19.02.4</t>
  </si>
  <si>
    <t>Витая пара - UTP, САТ5Е</t>
  </si>
  <si>
    <t>Кабель UTP</t>
  </si>
  <si>
    <t>Метр</t>
  </si>
  <si>
    <t>168 Т</t>
  </si>
  <si>
    <t>29.32.30.00.07.00.22.01.1</t>
  </si>
  <si>
    <t>Камера тормозная</t>
  </si>
  <si>
    <t>камера тормозная для грузовых автомобилей</t>
  </si>
  <si>
    <t>100-3519010-01 КАМЕРА ТОРМОЗНАЯ</t>
  </si>
  <si>
    <t>169 Т</t>
  </si>
  <si>
    <t>100-3519110-30 ТИП 20 КАМЕРА ТОРМОЗНАЯ</t>
  </si>
  <si>
    <t>170 Т</t>
  </si>
  <si>
    <t>25.93.11.00.00.14.10.24.1</t>
  </si>
  <si>
    <t>Канат стальной</t>
  </si>
  <si>
    <t>ГОСТ 2688-80, диаметр каната 12,0 мм</t>
  </si>
  <si>
    <t>КАНАТ 12-Г-В-Ж-Н-1570 ГОСТ2688-80</t>
  </si>
  <si>
    <t>171 Т</t>
  </si>
  <si>
    <t>25.93.11.00.00.14.10.10.1</t>
  </si>
  <si>
    <t>ГОСТ 2688-80, диаметр каната 3,6 мм</t>
  </si>
  <si>
    <t>КАНАТ 3.3-Г-1-Н-1770 ГОСТ3070-88</t>
  </si>
  <si>
    <t>172 Т</t>
  </si>
  <si>
    <t>25.93.11.00.00.14.10.16.1</t>
  </si>
  <si>
    <t>ГОСТ 2688-80, диаметр каната 5,6 мм</t>
  </si>
  <si>
    <t>КАНАТ 5.6-Г-1-Ж-О-Н-1770 ГОСТ2688-80</t>
  </si>
  <si>
    <t>173 Т</t>
  </si>
  <si>
    <t>25.93.11.00.00.14.10.26.1</t>
  </si>
  <si>
    <t>ГОСТ 2688-80, диаметр каната 14,0 мм</t>
  </si>
  <si>
    <t>КАНАТ 14-Г-1-Ж-Н-1570 ГОСТ2688-80</t>
  </si>
  <si>
    <t>174 Т</t>
  </si>
  <si>
    <t>25.93.11.00.00.08.24.10.1</t>
  </si>
  <si>
    <t>ГОСТ 3077-80, диаметр каната 22мм</t>
  </si>
  <si>
    <t>КАНАТ 22-Г-С-Н-1570 ГОСТ7668-80</t>
  </si>
  <si>
    <t>175 Т</t>
  </si>
  <si>
    <t>25.93.11.00.00.08.21.10.1</t>
  </si>
  <si>
    <t>ГОСТ 3077-80, диаметр каната 17,5мм</t>
  </si>
  <si>
    <t>КАНАТ 17.5-Г-1-О-Н-1770 ГОСТ7669-80</t>
  </si>
  <si>
    <t>176 Т</t>
  </si>
  <si>
    <t>25.93.11.00.00.14.10.34.1</t>
  </si>
  <si>
    <t>ГОСТ 2688-80, диаметр каната 25,5 мм</t>
  </si>
  <si>
    <t>КАНАТ ОС-25-В-Т-1770 ГОСТ16853-88</t>
  </si>
  <si>
    <t>177 Т</t>
  </si>
  <si>
    <t>25.93.11.00.00.07.10.10.1</t>
  </si>
  <si>
    <t>стальной</t>
  </si>
  <si>
    <t xml:space="preserve">Канат стальной Ø 11,5 мм </t>
  </si>
  <si>
    <t>178 Т</t>
  </si>
  <si>
    <t xml:space="preserve">Канат стальной Ø 13 мм </t>
  </si>
  <si>
    <t>179 Т</t>
  </si>
  <si>
    <t xml:space="preserve">канат стальной Ø 13,5 мм </t>
  </si>
  <si>
    <t>180 Т</t>
  </si>
  <si>
    <t xml:space="preserve">канат стальной Ø 19мм </t>
  </si>
  <si>
    <t>181 Т</t>
  </si>
  <si>
    <t>20.13.43.00.00.40.20.20.2</t>
  </si>
  <si>
    <t>Карбонат калия-натрия (углекислый калий-натрий)</t>
  </si>
  <si>
    <t>чистый для анализа (ч.д.а.), ГОСТ 4332-76</t>
  </si>
  <si>
    <t>ЧДА</t>
  </si>
  <si>
    <t>182 Т</t>
  </si>
  <si>
    <t>20.13.43.00.00.10.30.30.2</t>
  </si>
  <si>
    <t>Карбонат натрия (кальцинированная сода)</t>
  </si>
  <si>
    <t>техническая, марки А, второй сорт, 98,5%, ГОСТ 5100-85</t>
  </si>
  <si>
    <t>кальц.</t>
  </si>
  <si>
    <t>183 Т</t>
  </si>
  <si>
    <t>20.14.72.00.00.00.45.10.1</t>
  </si>
  <si>
    <t>Карбюризатор древесноугольный</t>
  </si>
  <si>
    <t xml:space="preserve"> зерна древесного угля, покрытые пленкой углекислого бария для цементации стальных деталей</t>
  </si>
  <si>
    <t>для цементации</t>
  </si>
  <si>
    <t>184 Т</t>
  </si>
  <si>
    <t>26.20.22.00.00.01.41.10.1</t>
  </si>
  <si>
    <t>Картридер</t>
  </si>
  <si>
    <t>устройство для чтения карт памяти, а также иных электронных карт самого различного назначения</t>
  </si>
  <si>
    <t>Устройство чтения, записи карт памяти</t>
  </si>
  <si>
    <t>185 Т</t>
  </si>
  <si>
    <t>26.20.16.11.12.11.11.10.1</t>
  </si>
  <si>
    <t>Картридж</t>
  </si>
  <si>
    <t>Струйный. Черный.</t>
  </si>
  <si>
    <t>Черный</t>
  </si>
  <si>
    <t>186 Т</t>
  </si>
  <si>
    <t>187 Т</t>
  </si>
  <si>
    <t>26.20.16.11.12.12.11.40.1</t>
  </si>
  <si>
    <t>Струйный. Цветной. Cyan.</t>
  </si>
  <si>
    <t>188 Т</t>
  </si>
  <si>
    <t>26.20.16.11.12.12.11.20.1</t>
  </si>
  <si>
    <t>Струйный. Цветной. Magenta.</t>
  </si>
  <si>
    <t>189 Т</t>
  </si>
  <si>
    <t>26.20.16.11.12.12.11.30.1</t>
  </si>
  <si>
    <t>Струйный. Цветной. Yellow.</t>
  </si>
  <si>
    <t>190 Т</t>
  </si>
  <si>
    <t>26.20.16.11.13.11.11.10.1</t>
  </si>
  <si>
    <t xml:space="preserve"> Тонерный. Черный.</t>
  </si>
  <si>
    <t>для цветного принтера</t>
  </si>
  <si>
    <t>191 Т</t>
  </si>
  <si>
    <t>26.20.16.11.13.12.11.30.1</t>
  </si>
  <si>
    <t>Тонерный. Цветной. Cyan.</t>
  </si>
  <si>
    <t>192 Т</t>
  </si>
  <si>
    <t>26.20.16.11.13.12.11.20.1</t>
  </si>
  <si>
    <t>Тонерный. Цветной. Yellow.</t>
  </si>
  <si>
    <t>193 Т</t>
  </si>
  <si>
    <t>26.20.16.11.13.12.11.10.1</t>
  </si>
  <si>
    <t>Тонерный. Цветной. Magenta.</t>
  </si>
  <si>
    <t>194 Т</t>
  </si>
  <si>
    <t>Тонерный. Черный.</t>
  </si>
  <si>
    <t>195 Т</t>
  </si>
  <si>
    <t>196 Т</t>
  </si>
  <si>
    <t>197 Т</t>
  </si>
  <si>
    <t>198 Т</t>
  </si>
  <si>
    <t>20.11.11.00.00.80.00.10.2</t>
  </si>
  <si>
    <t>Кислород</t>
  </si>
  <si>
    <t>технический, первый сорт (99,7%), ГОСТ 5583-78</t>
  </si>
  <si>
    <t>1 бал. 6 м. куб</t>
  </si>
  <si>
    <t>199 Т</t>
  </si>
  <si>
    <t>20.15.10.00.00.10.10.40.2</t>
  </si>
  <si>
    <t>Кислота азотная</t>
  </si>
  <si>
    <t>концентрированная, марки А, ГОСТ 701-89</t>
  </si>
  <si>
    <t>для корректировки ванн</t>
  </si>
  <si>
    <t>200 Т</t>
  </si>
  <si>
    <t>20.15.10.00.00.10.10.20.1</t>
  </si>
  <si>
    <t>чистый для анализа (ч.д.а.), ГОСТ 4461-77</t>
  </si>
  <si>
    <t>для анализа в лабораторию</t>
  </si>
  <si>
    <t>201 Т</t>
  </si>
  <si>
    <t>20.14.31.00.00.00.20.10.1</t>
  </si>
  <si>
    <t>Кислота олеиновая техническая</t>
  </si>
  <si>
    <t>марки Б14, ГОСТ 7580-91</t>
  </si>
  <si>
    <t>202 Т</t>
  </si>
  <si>
    <t>20.13.24.00.00.20.20.10.2</t>
  </si>
  <si>
    <t>Кислота ортофосфорная (фосфорная)</t>
  </si>
  <si>
    <t>термическая, марки А, ГОСТ 10678-76</t>
  </si>
  <si>
    <t>203 Т</t>
  </si>
  <si>
    <t>20.13.24.00.00.20.20.50.2</t>
  </si>
  <si>
    <t>чистый для анализа (ч.д.а.), 85%, ГОСТ 6552-80</t>
  </si>
  <si>
    <t>204 Т</t>
  </si>
  <si>
    <t>20.13.24.00.00.10.30.35.2</t>
  </si>
  <si>
    <t>Кислота серная</t>
  </si>
  <si>
    <t>техническая, контактная 1-й сорт, ГОСТ 2184-77</t>
  </si>
  <si>
    <t>205 Т</t>
  </si>
  <si>
    <t>20.13.24.00.00.10.30.20.2</t>
  </si>
  <si>
    <t>чистый для анализа (ч.д.а.), ГОСТ 4204-77</t>
  </si>
  <si>
    <t>206 Т</t>
  </si>
  <si>
    <t>20.59.59.00.02.07.00.10.1</t>
  </si>
  <si>
    <t>Кислота сульфосалициловая</t>
  </si>
  <si>
    <t>2-водная, чистый для анализа (ч.д.а.), 99,0%, ГОСТ 4478-78</t>
  </si>
  <si>
    <t>207 Т</t>
  </si>
  <si>
    <t>20.14.33.00.00.30.10.20.2</t>
  </si>
  <si>
    <t>Кислота щавелевая</t>
  </si>
  <si>
    <t>чистый для анализа (ч.д.а.), 99,5%, ГОСТ 22180-76</t>
  </si>
  <si>
    <t>208 Т</t>
  </si>
  <si>
    <t>26.20.15.00.00.01.11.10.1</t>
  </si>
  <si>
    <t xml:space="preserve">Клавиатура </t>
  </si>
  <si>
    <t>Алфавитно-цифровая, стандартная клавиатура, содержит 101-102 клавиши.</t>
  </si>
  <si>
    <t>стандартная</t>
  </si>
  <si>
    <t>209 Т</t>
  </si>
  <si>
    <t>210 Т</t>
  </si>
  <si>
    <t>211 Т</t>
  </si>
  <si>
    <t>25.99.29.00.01.15.10.10.1</t>
  </si>
  <si>
    <t>Клапан</t>
  </si>
  <si>
    <t>Предохранительный</t>
  </si>
  <si>
    <t>Ду15 т/ф15Б1П ТУ26-07-1392-86 КЛАПАН (ВЕНТИЛЬ)</t>
  </si>
  <si>
    <t>212 Т</t>
  </si>
  <si>
    <t>YZ23R5-8 КЛАПАН ДАВЛЕНИЯ</t>
  </si>
  <si>
    <t>213 Т</t>
  </si>
  <si>
    <t>25.99.29.00.01.15.12.10.1</t>
  </si>
  <si>
    <t>Электромагнитный клапан</t>
  </si>
  <si>
    <t>КЭМ-10,24В КЛАПАН ЭЛЕКТРОМАГНИТНЫЙ</t>
  </si>
  <si>
    <t>214 Т</t>
  </si>
  <si>
    <t>КЭО 10/16/120/113 ТУ3742-001-24039780-01 КЛАПАН ЭЛЕКТРОМАГНИТНЫЙ С ЭМ 01/DC/024/1</t>
  </si>
  <si>
    <t>215 Т</t>
  </si>
  <si>
    <t>23JR6-L8 ПНЕВМОРАСПРЕДЕЛИТЕЛЬ</t>
  </si>
  <si>
    <t>216 Т</t>
  </si>
  <si>
    <t>34JR6-L8 ПНЕВМОРАСПРЕДЕЛИТЕЛЬ</t>
  </si>
  <si>
    <t>217 Т</t>
  </si>
  <si>
    <t>28.14.13.17.00.00.00.06.1</t>
  </si>
  <si>
    <t>Клапан запорный</t>
  </si>
  <si>
    <t>Клапан запорный проходной, условное давление Р от 6,3 - 16 Мпа из стали ГОСТ 3326-86</t>
  </si>
  <si>
    <t>КЗ 21215-015-02 ХЛ1 Ду15 ТУ26-07-1611-92 КЛАПАН ЗАПОР.ИГОЛ. т/ф15нж67бк1, К1/2"</t>
  </si>
  <si>
    <t>218 Т</t>
  </si>
  <si>
    <t>28.14.11.01.00.00.00.01.1</t>
  </si>
  <si>
    <t>Клапан редукционный</t>
  </si>
  <si>
    <t>Редукционный клапан прямого действия</t>
  </si>
  <si>
    <t>КР-308 КРАН РЕДУКЦИОННЫЙ</t>
  </si>
  <si>
    <t>219 Т</t>
  </si>
  <si>
    <t>20.52.10.00.00.00.09.03.1</t>
  </si>
  <si>
    <t>Клей</t>
  </si>
  <si>
    <t>эпоксидный универсальный</t>
  </si>
  <si>
    <t>упаковка 280гр</t>
  </si>
  <si>
    <t>упаковка</t>
  </si>
  <si>
    <t>220 Т</t>
  </si>
  <si>
    <t>20.52.10.00.00.00.09.04.1</t>
  </si>
  <si>
    <t>для приклеивания холодным способом резин на основе каучуков общего назначения к различным материалам</t>
  </si>
  <si>
    <t>спецклей люкс 88 вес 0.9кг</t>
  </si>
  <si>
    <t>221 Т</t>
  </si>
  <si>
    <t>клей</t>
  </si>
  <si>
    <t xml:space="preserve">  для приклеивания холодным способом резин на основе каучуков общего назначения к различным материалам</t>
  </si>
  <si>
    <t>Момент банка 0,75 кг</t>
  </si>
  <si>
    <t>222 Т</t>
  </si>
  <si>
    <t>Клей БФ 1000 мл</t>
  </si>
  <si>
    <t>223 Т</t>
  </si>
  <si>
    <t>20.52.10.00.00.00.06.10.3</t>
  </si>
  <si>
    <t>Клей ПВА</t>
  </si>
  <si>
    <t>марки Д 50Н, ГОСТ 18992-80</t>
  </si>
  <si>
    <t>224 Т</t>
  </si>
  <si>
    <t>23.43.10.15.00.00.01.01.1</t>
  </si>
  <si>
    <t>Клеменная колодка</t>
  </si>
  <si>
    <t>термостойкая керамическая</t>
  </si>
  <si>
    <t>3СМ8-1 ОСТ107.680.225.004-86 СТОЙКА</t>
  </si>
  <si>
    <t>225 Т</t>
  </si>
  <si>
    <t>25.73.30.00.00.14.31.00.1</t>
  </si>
  <si>
    <t>Ключ</t>
  </si>
  <si>
    <t>Ключ машинный универсальный УМК</t>
  </si>
  <si>
    <t>УМК (60-114) КЛЮЧ МАШИННЫЙ ТРУБНЫЙ</t>
  </si>
  <si>
    <t>226 Т</t>
  </si>
  <si>
    <t>28.24.12.00.00.00.20.01.1</t>
  </si>
  <si>
    <t>Ключ буровой</t>
  </si>
  <si>
    <t>Автоматический, стационарный, условный диаметр свинчиваемых (развинчиваемых) труб: бурильных 98-216 мм, обсадных 114-194 мм</t>
  </si>
  <si>
    <t>КМУ-ГП-50М КЛЮЧ</t>
  </si>
  <si>
    <t>227 Т</t>
  </si>
  <si>
    <t>автоматический, стационарный, условный диаметр свинчиваемых (развинчиваемых) труб: бурильных 98-216 мм, обсадных 114-194 мм</t>
  </si>
  <si>
    <t>К-4500.00.00.00.000(с челюст.ф60-114мм) КЛЮЧ "ГРАНИТ-45"</t>
  </si>
  <si>
    <t>228 Т</t>
  </si>
  <si>
    <t>29.32.30.00.15.00.15.05.1</t>
  </si>
  <si>
    <t>Кнопка</t>
  </si>
  <si>
    <t>включения габаритных огней автомобиля</t>
  </si>
  <si>
    <t>К-1-1П АГО.360.405 КНОПКА</t>
  </si>
  <si>
    <t>229 Т</t>
  </si>
  <si>
    <t>КМ-1-I КНОПКА МАЛОГАБАРИТНАЯ</t>
  </si>
  <si>
    <t>230 Т</t>
  </si>
  <si>
    <t>22.19.72.00.00.10.10.10.1</t>
  </si>
  <si>
    <t>Коврик диэлектрический</t>
  </si>
  <si>
    <t>Ковер  диэлектрический резиновый первой группы длиной от 500мм до 1000мм, шириной от 500мм до 1200мм.  ГОСТ 4997-75</t>
  </si>
  <si>
    <t>500х500</t>
  </si>
  <si>
    <t>231 Т</t>
  </si>
  <si>
    <t>28.29.60.00.00.10.13.10.1</t>
  </si>
  <si>
    <t>Кожух сопла</t>
  </si>
  <si>
    <t>для плазменной горелки (плазмотрона)</t>
  </si>
  <si>
    <t>220355 Кожух сопла</t>
  </si>
  <si>
    <t>232 Т</t>
  </si>
  <si>
    <t>20.30.11.00.00.00.10.80.3</t>
  </si>
  <si>
    <t>Колер</t>
  </si>
  <si>
    <t>Цветной порошок на акриловой основе, ГОСТ 28196-89</t>
  </si>
  <si>
    <t xml:space="preserve">Колеровочная  паста </t>
  </si>
  <si>
    <t>Упаковка</t>
  </si>
  <si>
    <t>233 Т</t>
  </si>
  <si>
    <t>28.29.60.00.00.10.27.10.1</t>
  </si>
  <si>
    <t>Колпачок защитный</t>
  </si>
  <si>
    <t>колпак сопла 220176 HPR 80-130A</t>
  </si>
  <si>
    <t>234 Т</t>
  </si>
  <si>
    <t>28.14.20.13.00.00.00.11.1</t>
  </si>
  <si>
    <t>Кольцо уплотнительное</t>
  </si>
  <si>
    <t>Кольцо уплотнительное резиновое сечением 8,5 мм ГОСТ 9833-73</t>
  </si>
  <si>
    <t>ГАЗ-24 в комплекте 4 шт</t>
  </si>
  <si>
    <t>комплект</t>
  </si>
  <si>
    <t>235 Т</t>
  </si>
  <si>
    <t>27.31.12.00.00.26.11.11.1</t>
  </si>
  <si>
    <t>Коммунитационный шнур (патчкорд)</t>
  </si>
  <si>
    <t>UTP, гибкий, оконцован с двух сторон литыми коннекторами типа RJ45, категория 5Е, длина 3 метр</t>
  </si>
  <si>
    <t>UTP, патчкорд</t>
  </si>
  <si>
    <t>236 Т</t>
  </si>
  <si>
    <t>26.30.21.00.02.13.11.10.1</t>
  </si>
  <si>
    <t>Коммутатор сетевой (Switch)</t>
  </si>
  <si>
    <t xml:space="preserve">Желілік коммутатор </t>
  </si>
  <si>
    <t>237 Т</t>
  </si>
  <si>
    <t>26.30.21.00.02.16.10.17.1</t>
  </si>
  <si>
    <t>Коммутационная панель (кросс-панель, патч-панель)</t>
  </si>
  <si>
    <t xml:space="preserve"> разъемы BNC, RCA, XLR, одной или нескольких 3,5,5e,6,6А,7</t>
  </si>
  <si>
    <t>17.3723 ТУ37.003.1358-88 ПАНЕЛЬ СОЕДИНИТЕЛЬНАЯ</t>
  </si>
  <si>
    <t>238 Т</t>
  </si>
  <si>
    <t>30.20.40.00.00.03.01.06.1</t>
  </si>
  <si>
    <t>Компрессорная установка</t>
  </si>
  <si>
    <t>для питания сжатым воздухом приборов для подъема пантографа электровозов и электропоездов</t>
  </si>
  <si>
    <t>К-1 ТУ4577-015-03082926-2000 КОМПРЕССОРНАЯ УСТАНОВКА</t>
  </si>
  <si>
    <t>239 Т</t>
  </si>
  <si>
    <t>27.90.52.00.00.02.01.99.1</t>
  </si>
  <si>
    <t>Конденсатор</t>
  </si>
  <si>
    <t xml:space="preserve"> К50-68-50В- 1000 мкФ, конденсатор -электрический, емкость - постоянная, диэлектрик - оксидно-электролитический алюминиевый, номинальная емкость - 1000 мкФ.</t>
  </si>
  <si>
    <t>ECAP 1000mF/25V,1021,105C КОНДЕНСАТОР</t>
  </si>
  <si>
    <t>240 Т</t>
  </si>
  <si>
    <t>ECAP 500mF/25V,1021,105C КОНДЕНСАТОР</t>
  </si>
  <si>
    <t>241 Т</t>
  </si>
  <si>
    <t>19.20.29.00.00.20.21.51.1</t>
  </si>
  <si>
    <t>Консервационное масло</t>
  </si>
  <si>
    <t>К-17, плотность 900 кг/м3 при 20° С, вязкость кинематическая  15,5-21,0 мм2/с (сСт) при 100 °С</t>
  </si>
  <si>
    <t xml:space="preserve">смазка консервационное К-17, плотность 900 кг/м3 при 20° С, вязкость кинематическая  15,5-21,0 мм2/с (сСт) при 100 °С </t>
  </si>
  <si>
    <t>242 Т</t>
  </si>
  <si>
    <t>27.33.13.00.00.00.04.50.1</t>
  </si>
  <si>
    <t>Коробка</t>
  </si>
  <si>
    <t>металлическая, для протяжки и ответвления проводов, прокладываемых в водогазопроводных трубах</t>
  </si>
  <si>
    <t>КР-В-100d С ВИНТ.КОЛОД, 2 ВВОДА И 2 ЗАГЛ КОРОБКА</t>
  </si>
  <si>
    <t>243 Т</t>
  </si>
  <si>
    <t>КР-В-100d С ВИНТ.КОЛОД, 3 ВВОДА И 1 ЗАГЛ КОРОБКА</t>
  </si>
  <si>
    <t>244 Т</t>
  </si>
  <si>
    <t>КР-В-100d С ВИНТОВОЙ КОЛОДКОЙ, 2 ВВОДА КОРОБКА</t>
  </si>
  <si>
    <t>245 Т</t>
  </si>
  <si>
    <t>КР-В-100d С ВИНТОВОЙ КОЛОДКОЙ, 3 ВВОДА КОРОБКА</t>
  </si>
  <si>
    <t>246 Т</t>
  </si>
  <si>
    <t>КР-В-100d С ВИНТОВОЙ КОЛОДКОЙ, 4 ВВОДА КОРОБКА</t>
  </si>
  <si>
    <t>247 Т</t>
  </si>
  <si>
    <t>КР-В-100d С КОЛОДКОЙ WAGO, 4 ВВОДА КОРОБКА</t>
  </si>
  <si>
    <t>248 Т</t>
  </si>
  <si>
    <t>КР-В-100d,КОЛ.WAGO,2 ВВОДА, 2 ПРОБКИ КОРОБКА</t>
  </si>
  <si>
    <t>249 Т</t>
  </si>
  <si>
    <t>27.33.13.00.00.00.04.10.1</t>
  </si>
  <si>
    <t>Коробка взрывозащищенная</t>
  </si>
  <si>
    <t>КПА-20 - проходная алюминиевая</t>
  </si>
  <si>
    <t>КП12-22(А,Г)14(Б,В,Д,Е) ТУ16-685.032-86 КОРОБКА</t>
  </si>
  <si>
    <t>250 Т</t>
  </si>
  <si>
    <t>КП6-12У1 ТУ16-685.032-86 КОРОБКА</t>
  </si>
  <si>
    <t>251 Т</t>
  </si>
  <si>
    <t>КП6-13У1 ТУ16-685.032-86 КОРОБКА</t>
  </si>
  <si>
    <t>252 Т</t>
  </si>
  <si>
    <t>КП6-24У1 ТУ16-685.032-86 КОРОБКА</t>
  </si>
  <si>
    <t>253 Т</t>
  </si>
  <si>
    <t>26.20.16.13.11.14.11.10.1</t>
  </si>
  <si>
    <t>Коротрон</t>
  </si>
  <si>
    <t>Резиновый вал</t>
  </si>
  <si>
    <t>вал резиновый</t>
  </si>
  <si>
    <t>254 Т</t>
  </si>
  <si>
    <t>Чистящий вал</t>
  </si>
  <si>
    <t>255 Т</t>
  </si>
  <si>
    <t>25.93.11.50.10.10.10.28.1</t>
  </si>
  <si>
    <t>Коуш</t>
  </si>
  <si>
    <t>для стального троса, диаметр 48 мм</t>
  </si>
  <si>
    <t>45 ГОСТ2224-93 КОУШ</t>
  </si>
  <si>
    <t>256 Т</t>
  </si>
  <si>
    <t>25.93.11.50.10.10.10.30.1</t>
  </si>
  <si>
    <t>для стального троса, диаметр 56 мм</t>
  </si>
  <si>
    <t>56 ГОСТ2224-93 КОУШ</t>
  </si>
  <si>
    <t>257 Т</t>
  </si>
  <si>
    <t>22.21.29.00.00.35.13.10.1</t>
  </si>
  <si>
    <t>Кран</t>
  </si>
  <si>
    <t>кран шаровый трехходовой из поливинилхлорида с муфтовыми окончаниями под клеевое соединение,  диаметр 16 мм</t>
  </si>
  <si>
    <t>DF 3 VIE 1" V0910 ДИВЕРТОР ТРЕХХОДОВЫЙ</t>
  </si>
  <si>
    <t>258 Т</t>
  </si>
  <si>
    <t>22.21.29.00.00.35.10.15.1</t>
  </si>
  <si>
    <t>кран шаровый из поливинилхлорида с муфтовыми окончаниями под клеевое соединение,  диаметр 50 мм</t>
  </si>
  <si>
    <t>Ду50-2"Ру16 15кч8ПТУ3732-001-00218137-94 КЛАПАН ЗАПОРНЫЙ МУФТОВЫЙ</t>
  </si>
  <si>
    <t>259 Т</t>
  </si>
  <si>
    <t>28.14.13.23.00.00.00.03.1</t>
  </si>
  <si>
    <t>Кран конусный</t>
  </si>
  <si>
    <t xml:space="preserve"> Конусный кран общепромышленного назначения, номинальный диаметр 20 мм ГОСТ 21345-2005</t>
  </si>
  <si>
    <t>Ду20т/ф11Б6бк пз33015-020ТУ26-07-1396-87 КРАН КОНУСНЫЙ ПРОХОДНОЙ САЛЬН.МУФТ.ЛАТУН</t>
  </si>
  <si>
    <t>260 Т</t>
  </si>
  <si>
    <t>Ду40т/ф11Б6бк пз33015-040ТУ26-07-1396-87 КРАН КОНУСНЫЙ ПРОХОДНОЙ САЛЬН.МУФТ.ЛАТУН</t>
  </si>
  <si>
    <t>261 Т</t>
  </si>
  <si>
    <t>ДУ50 ТУ26-07-1452-88 КРАН МУФТОВЫЙ ЛАТУННЫЙ</t>
  </si>
  <si>
    <t>262 Т</t>
  </si>
  <si>
    <t>29.32.30.00.01.01.60.20.1</t>
  </si>
  <si>
    <t>Кран сливной</t>
  </si>
  <si>
    <t>системы охлаждения, для грузоовых автомобилей</t>
  </si>
  <si>
    <t>100-3513110 КРАН СЛИВА КОНДЕНСАТА</t>
  </si>
  <si>
    <t>263 Т</t>
  </si>
  <si>
    <t>29.32.30.00.07.00.18.02.1</t>
  </si>
  <si>
    <t>кран тормозной</t>
  </si>
  <si>
    <t>к грузовому автотранспорту</t>
  </si>
  <si>
    <t>100-3514008 КРАН ТОРМОЗНОЙ ДВУХСЕКЦИОННЫЙ С РЫЧАГОМ</t>
  </si>
  <si>
    <t>264 Т</t>
  </si>
  <si>
    <t>28.14.13.22.00.00.00.48.1</t>
  </si>
  <si>
    <t>Кран шаровый</t>
  </si>
  <si>
    <t>ГОСТ 28343-89,  кран шаровой стальной фланцевый, условный проход 15 мм</t>
  </si>
  <si>
    <t>Ду125,11с42п,ДИАМЕТР ПРОХОДА 98мм КРАН ШАРОВОЙ</t>
  </si>
  <si>
    <t>265 Т</t>
  </si>
  <si>
    <t>DN15,PN1,6,G1/2 КРАН ШАРОВОЙ ЛАТУННЫЙ</t>
  </si>
  <si>
    <t>266 Т</t>
  </si>
  <si>
    <t>DN32,PN1,6МПа,G1 1/4 КРАН ШАРОВОЙ ЛАТУННЫЙ</t>
  </si>
  <si>
    <t>267 Т</t>
  </si>
  <si>
    <t>КШ15.16.1110(СТАЛЬ20)DN15,РУ1,6МПа КРАН ШАРОВЫЙ МУФТОВЫЙ</t>
  </si>
  <si>
    <t>268 Т</t>
  </si>
  <si>
    <t>DN50,Py16МПа,G2 КРАН ШАРОВЫЙ МУФТОВЫЙ ЛАТУННЫЙ</t>
  </si>
  <si>
    <t>269 Т</t>
  </si>
  <si>
    <t>20.30.11.00.00.00.10.10.1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</si>
  <si>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</si>
  <si>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</si>
  <si>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 xml:space="preserve">Краска фасадная </t>
  </si>
  <si>
    <t>270 Т</t>
  </si>
  <si>
    <t xml:space="preserve">штука </t>
  </si>
  <si>
    <t>271 Т</t>
  </si>
  <si>
    <t>20.42.19.00.00.00.01.10.3</t>
  </si>
  <si>
    <t>Крем для бритья</t>
  </si>
  <si>
    <t>Составы, используемые до, во время и после бритья, такие как кремы для бритья</t>
  </si>
  <si>
    <t>1 туб 50гр</t>
  </si>
  <si>
    <t>272 Т</t>
  </si>
  <si>
    <t>23.91.11.00.00.00.35.11.1</t>
  </si>
  <si>
    <t xml:space="preserve">круг отрезной </t>
  </si>
  <si>
    <t xml:space="preserve"> Круг отрезной армированный, ГОСТ 21963-02</t>
  </si>
  <si>
    <t xml:space="preserve"> 125х6,0х22</t>
  </si>
  <si>
    <t>273 Т</t>
  </si>
  <si>
    <t>230х6,0х22</t>
  </si>
  <si>
    <t>274 Т</t>
  </si>
  <si>
    <t>180х6,0х22</t>
  </si>
  <si>
    <t>275 Т</t>
  </si>
  <si>
    <t>115х6,0х22</t>
  </si>
  <si>
    <t>276 Т</t>
  </si>
  <si>
    <t>115х2,5х22</t>
  </si>
  <si>
    <t>277 Т</t>
  </si>
  <si>
    <t>125х2,5х22</t>
  </si>
  <si>
    <t>278 Т</t>
  </si>
  <si>
    <t>180х2,5х22</t>
  </si>
  <si>
    <t>279 Т</t>
  </si>
  <si>
    <t>Круг отрезной армированный, ГОСТ 21963-02</t>
  </si>
  <si>
    <t xml:space="preserve">230х2,5х22 </t>
  </si>
  <si>
    <t>280 Т</t>
  </si>
  <si>
    <t>300х3,0х32</t>
  </si>
  <si>
    <t>281 Т</t>
  </si>
  <si>
    <t>400х4,0х32</t>
  </si>
  <si>
    <t>282 Т</t>
  </si>
  <si>
    <t>25.73.30.00.00.24.10.15.1</t>
  </si>
  <si>
    <t>круг шлифовальный</t>
  </si>
  <si>
    <t xml:space="preserve">алмазный плоский прямого профиля, ГОСТ16167-90 </t>
  </si>
  <si>
    <t xml:space="preserve">6А2 150х20х32 </t>
  </si>
  <si>
    <t>283 Т</t>
  </si>
  <si>
    <t xml:space="preserve">6А2 200х10х32 </t>
  </si>
  <si>
    <t>284 Т</t>
  </si>
  <si>
    <t>9А3 150х20х32</t>
  </si>
  <si>
    <t>285 Т</t>
  </si>
  <si>
    <t>9А3 200х10х32</t>
  </si>
  <si>
    <t>286 Т</t>
  </si>
  <si>
    <t>12А2-45 150х20х32</t>
  </si>
  <si>
    <t>287 Т</t>
  </si>
  <si>
    <t>12А2-45 200х10х32</t>
  </si>
  <si>
    <t>288 Т</t>
  </si>
  <si>
    <t>12А2-20 150х18х32</t>
  </si>
  <si>
    <t>289 Т</t>
  </si>
  <si>
    <t>23.91.11.00.00.00.30.10.1</t>
  </si>
  <si>
    <t>Абразивный инструмент в виде твердого тела вращения, предназначенный для шлифования</t>
  </si>
  <si>
    <t>1 175х20х32 64С з25 ГОСТ2424-83</t>
  </si>
  <si>
    <t>290 Т</t>
  </si>
  <si>
    <t>1 400х40х127 64С ГОСТ2424-83</t>
  </si>
  <si>
    <t>291 Т</t>
  </si>
  <si>
    <t>1 400х40х203 64С ГОСТ2424-83</t>
  </si>
  <si>
    <t>292 Т</t>
  </si>
  <si>
    <t xml:space="preserve">круг шлифовальный </t>
  </si>
  <si>
    <t>1 150х20х32 25А з25 ГОСТ2424-83</t>
  </si>
  <si>
    <t>293 Т</t>
  </si>
  <si>
    <t>1 150х25х32 25А з25 ГОСТ2424-83</t>
  </si>
  <si>
    <t>294 Т</t>
  </si>
  <si>
    <t>1 175х20х32 25А з25  ГОСТ2424-83</t>
  </si>
  <si>
    <t>295 Т</t>
  </si>
  <si>
    <t>1 175х25х32 25А з25 ГОСТ2424-83</t>
  </si>
  <si>
    <t>296 Т</t>
  </si>
  <si>
    <t>1 300х40х76 25А з25 ГОСТ2424-83</t>
  </si>
  <si>
    <t>297 Т</t>
  </si>
  <si>
    <t>1 300х40х127 25А з25  ГОСТ2424-83</t>
  </si>
  <si>
    <t>298 Т</t>
  </si>
  <si>
    <t>1 350х40х127 25А ГОСТ2424-83</t>
  </si>
  <si>
    <t>299 Т</t>
  </si>
  <si>
    <t>1 600х80х305 25А ГОСТ2424-83</t>
  </si>
  <si>
    <t>300 Т</t>
  </si>
  <si>
    <t>1 150х20х32 64С з25 ГОСТ2424-83</t>
  </si>
  <si>
    <t>301 Т</t>
  </si>
  <si>
    <t>1 150х25х32 64С з25  ГОСТ2424-83</t>
  </si>
  <si>
    <t>302 Т</t>
  </si>
  <si>
    <t>1 175х25х32 64С з25 ГОСТ2424-83</t>
  </si>
  <si>
    <t>303 Т</t>
  </si>
  <si>
    <t>1 300х40х76 64С ГОСТ2424-83</t>
  </si>
  <si>
    <t>304 Т</t>
  </si>
  <si>
    <t>1 300х40х127 64С ГОСТ2424-83</t>
  </si>
  <si>
    <t>305 Т</t>
  </si>
  <si>
    <t>1 350х40х127 64С ГОСТ2424-83</t>
  </si>
  <si>
    <t>306 Т</t>
  </si>
  <si>
    <t>12 175х16х32 25А ГОСТ2424-83</t>
  </si>
  <si>
    <t>307 Т</t>
  </si>
  <si>
    <t>23.91.11.00.00.00.30.16.1</t>
  </si>
  <si>
    <t>Круг шлифовальный обдирочный, предназначен для обдирочного шлифования</t>
  </si>
  <si>
    <t xml:space="preserve"> 125х22 z#60</t>
  </si>
  <si>
    <t>308 Т</t>
  </si>
  <si>
    <t>25.99.29.00.50.00.05.10.1</t>
  </si>
  <si>
    <t>Крюк</t>
  </si>
  <si>
    <t>чалочный</t>
  </si>
  <si>
    <t>К3,2 ХЛ Ц9хр(С ЗАМКОМ) ГОСТ25573-82 КРЮК</t>
  </si>
  <si>
    <t>309 Т</t>
  </si>
  <si>
    <t>26.20.40.00.00.00.21.10.1</t>
  </si>
  <si>
    <t>Кулер</t>
  </si>
  <si>
    <t>Вентилятор для центрального процессора.</t>
  </si>
  <si>
    <t>для процессора</t>
  </si>
  <si>
    <t>310 Т</t>
  </si>
  <si>
    <t>26.20.40.00.00.00.21.20.1</t>
  </si>
  <si>
    <t>Вентилятор для системного блока.</t>
  </si>
  <si>
    <t>для системного блока</t>
  </si>
  <si>
    <t>311 Т</t>
  </si>
  <si>
    <t>26.20.40.00.00.00.21.15.1</t>
  </si>
  <si>
    <t>Вентилятор для источника бесперебойного питания</t>
  </si>
  <si>
    <t>для блока питания</t>
  </si>
  <si>
    <t>312 Т</t>
  </si>
  <si>
    <t>26.20.40.00.00.00.21.25.1</t>
  </si>
  <si>
    <t>для видеокарты</t>
  </si>
  <si>
    <t>313 Т</t>
  </si>
  <si>
    <t>26.20.40.00.00.00.21.30.1</t>
  </si>
  <si>
    <t>Осевой</t>
  </si>
  <si>
    <t>для жесткого диска</t>
  </si>
  <si>
    <t>314 Т</t>
  </si>
  <si>
    <t>20.30.12.00.00.00.23.20.2</t>
  </si>
  <si>
    <t>Лак</t>
  </si>
  <si>
    <t>КО-815, кремнийорганический</t>
  </si>
  <si>
    <t>КО-815 ГОСТ 11066-74</t>
  </si>
  <si>
    <t>315 Т</t>
  </si>
  <si>
    <t>27.40.39.10.10.10.10.00.1</t>
  </si>
  <si>
    <t>Лампа</t>
  </si>
  <si>
    <t>Светодиодная</t>
  </si>
  <si>
    <t>ССПО1-8х3-220-УХЛ1-К ТУ314604271064713 СВЕТИЛЬНИК с КСВ-2 с КОМПЛ.№1,№4,№5</t>
  </si>
  <si>
    <t>316 Т</t>
  </si>
  <si>
    <t>ССПО1-5х3-24-УХЛ1 ТУ314604471064713-08 СВЕТИЛЬНИК с КСВ-3 с КОМПЛ.№1</t>
  </si>
  <si>
    <t>317 Т</t>
  </si>
  <si>
    <t>ССПО1-5х3-24-УХЛ1-К ТУ314604471064713-08 СВЕТИЛЬНИК с КСВ-3 с КОМПЛ.№1</t>
  </si>
  <si>
    <t>318 Т</t>
  </si>
  <si>
    <t>26.30.60.00.00.00.23.20.1</t>
  </si>
  <si>
    <t>Мигающая.</t>
  </si>
  <si>
    <t>ИС-е-Л24-В1,5 ЗЕЛЕНЫЙ ИНДИКАТОР СВЕТОДИОДНЫЙ</t>
  </si>
  <si>
    <t>319 Т</t>
  </si>
  <si>
    <t>ИС-е-Л24-В1,5 КРАСНЫЙ ИНДИКАТОР СВЕТОДИОДНЫЙ</t>
  </si>
  <si>
    <t>320 Т</t>
  </si>
  <si>
    <t>27.90.20.00.02.02.01.08.1</t>
  </si>
  <si>
    <t>проблесковая</t>
  </si>
  <si>
    <t>С24-75 АВТОЖЕЛТЫЙ C ЛАМПОЙ АКГ24-70-Н1 МАЯК ПРОБЛЕСКОВЫЙ (КРЕПЛЕНИЕ МЕХ)</t>
  </si>
  <si>
    <t>321 Т</t>
  </si>
  <si>
    <t>27.40.12.00.00.14.10.11.1</t>
  </si>
  <si>
    <t>Лампа накаливания</t>
  </si>
  <si>
    <t>типа МО 24-25</t>
  </si>
  <si>
    <t>322 Т</t>
  </si>
  <si>
    <t>27.40.12.00.00.14.10.14.1</t>
  </si>
  <si>
    <t>типа МО 36-60</t>
  </si>
  <si>
    <t>323 Т</t>
  </si>
  <si>
    <t>13.99.19.00.00.00.20.12.1</t>
  </si>
  <si>
    <t xml:space="preserve">Лента поливинилхлоридная </t>
  </si>
  <si>
    <t>ГОСТ 16214-86. Работоспособна при t° от -30°С до +50°С в условиях неагрессивных сред.</t>
  </si>
  <si>
    <t>Изолента ПВХ, шир 13 мм</t>
  </si>
  <si>
    <t>рулон</t>
  </si>
  <si>
    <t>324 Т</t>
  </si>
  <si>
    <t>22.29.21.00.00.00.10.10.1</t>
  </si>
  <si>
    <t>Лента самоклеющаяся</t>
  </si>
  <si>
    <t>Лента самоклеющаяся, сетчатая (серпянка)</t>
  </si>
  <si>
    <t>светоотражающая, цвет желтый, рулон 50мм длина 50м</t>
  </si>
  <si>
    <t>325 Т</t>
  </si>
  <si>
    <t>13.94.11.00.00.50.10.14.1</t>
  </si>
  <si>
    <t>Ленточный строп текстильный</t>
  </si>
  <si>
    <t xml:space="preserve"> Петлевой, грузоподъемностью 5 тн</t>
  </si>
  <si>
    <t>326 Т</t>
  </si>
  <si>
    <t>13.94.11.00.00.50.10.16.1</t>
  </si>
  <si>
    <t>Петлевой, грузоподъемностью 10 тн и выше</t>
  </si>
  <si>
    <t>327 Т</t>
  </si>
  <si>
    <t>26.51.32.00.02.22.11.33.1</t>
  </si>
  <si>
    <t xml:space="preserve">Линейка </t>
  </si>
  <si>
    <t>Измерительная. Металлическая. Предел измерений: 1000 мм., ГОСТ 427-75</t>
  </si>
  <si>
    <t>328 Т</t>
  </si>
  <si>
    <t>24.33.20.00.10.12.10.11.1</t>
  </si>
  <si>
    <t>Лист</t>
  </si>
  <si>
    <t>Профильный, стальной, ГОСТ 24045-94</t>
  </si>
  <si>
    <t>4 ст. 3</t>
  </si>
  <si>
    <t>329 Т</t>
  </si>
  <si>
    <t>24.10.31.00.00.13.10.26.1</t>
  </si>
  <si>
    <t>Горячекатанный, ширина 1500 мм, ГОСТ 19903-74</t>
  </si>
  <si>
    <t>сталь 3 толщина от 20 до 40 мм</t>
  </si>
  <si>
    <t>330 Т</t>
  </si>
  <si>
    <t>сталь 3 толщина от 5 до 20 мм</t>
  </si>
  <si>
    <t>331 Т</t>
  </si>
  <si>
    <t>листовая толщина от 1 до 4 мм ГОСТ 19903-74 ст.3,3сп.,08пс, 3пс</t>
  </si>
  <si>
    <t>332 Т</t>
  </si>
  <si>
    <t>24.33.20.00.10.10.10.11.1</t>
  </si>
  <si>
    <t>Нелегированная сталь, ромбическое рифление,толщиной от 2,5 до 12 мм,</t>
  </si>
  <si>
    <t>сталь 3</t>
  </si>
  <si>
    <t>333 Т</t>
  </si>
  <si>
    <t>24.33.20.00.10.11.10.11.1</t>
  </si>
  <si>
    <t>Металлический, рифленный, ГОСТ 8568-77</t>
  </si>
  <si>
    <t>б=3,4 сталь 3</t>
  </si>
  <si>
    <t>334 Т</t>
  </si>
  <si>
    <t>24.42.24.00.00.10.10.11.1</t>
  </si>
  <si>
    <t>Алюминиевый, ГОСТ 21631-76  </t>
  </si>
  <si>
    <t>от б=2 мм до 10 мм</t>
  </si>
  <si>
    <t>335 Т</t>
  </si>
  <si>
    <t>от б=10 мм до 30 мм</t>
  </si>
  <si>
    <t>336 Т</t>
  </si>
  <si>
    <t>23.44.11.00.00.00.11.20.1</t>
  </si>
  <si>
    <t>Лодочка</t>
  </si>
  <si>
    <t xml:space="preserve"> Лодочка ЛС 1 ГОСТ9147-80. Лодочка фарфоровая для сжигания №1 длиной 65мм</t>
  </si>
  <si>
    <t>337 Т</t>
  </si>
  <si>
    <t>26.20.16.13.11.13.11.10.1</t>
  </si>
  <si>
    <t>Магнитный вал</t>
  </si>
  <si>
    <t>трубка из металла с магнитным сердечником</t>
  </si>
  <si>
    <t xml:space="preserve">для HP LJ </t>
  </si>
  <si>
    <t>338 Т</t>
  </si>
  <si>
    <t>339 Т</t>
  </si>
  <si>
    <t>22.19.27.00.20.30.20.50.1</t>
  </si>
  <si>
    <t>Манжеты однокромочные</t>
  </si>
  <si>
    <t>Манжеты армированные, однокромочные, с формованной кромкой для вала диаметром 70 мм</t>
  </si>
  <si>
    <t>1.1-70*95</t>
  </si>
  <si>
    <t>340 Т</t>
  </si>
  <si>
    <t>22.19.27.00.20.30.20.53.1</t>
  </si>
  <si>
    <t>Манжеты армированные, однокромочные, с формованной кромкой для вала диаметром 75 мм</t>
  </si>
  <si>
    <t>1.1-75*100</t>
  </si>
  <si>
    <t>341 Т</t>
  </si>
  <si>
    <t>22.19.27.00.20.30.20.55.1</t>
  </si>
  <si>
    <t>Манжеты армированные, однокромочные, с формованной кромкой для вала диаметром 80 мм</t>
  </si>
  <si>
    <t>1.1-80*105</t>
  </si>
  <si>
    <t>342 Т</t>
  </si>
  <si>
    <t>22.19.27.00.20.30.20.20.1</t>
  </si>
  <si>
    <t>Манжеты армированные, однокромочные, с формованной кромкой для вала диаметром 25 мм</t>
  </si>
  <si>
    <t>1.1-25*42</t>
  </si>
  <si>
    <t>343 Т</t>
  </si>
  <si>
    <t>22.19.27.00.20.30.20.23.1</t>
  </si>
  <si>
    <t>Манжеты армированные, однокромочные, с формованной кромкой для вала диаметром 30 мм</t>
  </si>
  <si>
    <t>1.1-30*52</t>
  </si>
  <si>
    <t>344 Т</t>
  </si>
  <si>
    <t>22.19.27.00.20.30.20.36.1</t>
  </si>
  <si>
    <t>Манжеты армированные, однокромочные, с формованной кромкой для вала диаметром 50 мм</t>
  </si>
  <si>
    <t>1.1-50*70</t>
  </si>
  <si>
    <t>345 Т</t>
  </si>
  <si>
    <t>22.19.27.00.20.30.20.40.1</t>
  </si>
  <si>
    <t>Манжеты армированные, однокромочные, с формованной кромкой для вала диаметром 55 мм</t>
  </si>
  <si>
    <t>1.1-55*80</t>
  </si>
  <si>
    <t>346 Т</t>
  </si>
  <si>
    <t>22.19.27.00.20.30.20.26.1</t>
  </si>
  <si>
    <t>Манжеты армированные, однокромочные, с формованной кромкой для вала диаметром 35 мм</t>
  </si>
  <si>
    <t>1.1-35*58</t>
  </si>
  <si>
    <t>347 Т</t>
  </si>
  <si>
    <t>22.19.27.00.20.30.10.45.1</t>
  </si>
  <si>
    <t>Манжеты армированные, однокромочные, с механической обработанной кромкой для вала диаметром 62 мм</t>
  </si>
  <si>
    <t>62*93</t>
  </si>
  <si>
    <t>348 Т</t>
  </si>
  <si>
    <t>22.19.27.00.20.30.20.72.1</t>
  </si>
  <si>
    <t>Манжеты армированные, однокромочные, с формованной кромкой для вала диаметром 140 мм</t>
  </si>
  <si>
    <t>1.1-140*170</t>
  </si>
  <si>
    <t>349 Т</t>
  </si>
  <si>
    <t>22.19.27.00.20.30.20.13.1</t>
  </si>
  <si>
    <t>Манжеты армированные, однокромочные, с формованной кромкой для вала диаметром 18 мм</t>
  </si>
  <si>
    <t>1.1-18*35</t>
  </si>
  <si>
    <t>350 Т</t>
  </si>
  <si>
    <t>22.19.27.00.20.30.20.44.1</t>
  </si>
  <si>
    <t>Манжеты армированные, однокромочные, с формованной кромкой для вала диаметром 60 мм</t>
  </si>
  <si>
    <t>1.1-60*85</t>
  </si>
  <si>
    <t>351 Т</t>
  </si>
  <si>
    <t>22.19.27.00.20.30.20.76.1</t>
  </si>
  <si>
    <t>Манжеты армированные, однокромочные, с формованной кромкой для вала диаметром 160 мм</t>
  </si>
  <si>
    <t>1.1-160*190</t>
  </si>
  <si>
    <t>352 Т</t>
  </si>
  <si>
    <t>26.20.16.06.12.12.11.10.1</t>
  </si>
  <si>
    <t>Манипулятор "мышь"</t>
  </si>
  <si>
    <t>Оптическая, тип подключения - проводной, интерфейс подключения - PS/2</t>
  </si>
  <si>
    <t>353 Т</t>
  </si>
  <si>
    <t>26.20.16.06.12.12.11.20.1</t>
  </si>
  <si>
    <t>Оптическая, тип подключения - проводной, интерфейс подключения - USB</t>
  </si>
  <si>
    <t>354 Т</t>
  </si>
  <si>
    <t>28.22.18.00.00.00.29.10.1</t>
  </si>
  <si>
    <t>Манипулятор погрузочный и разгрузочный</t>
  </si>
  <si>
    <t>Манипулятор сбалансированный</t>
  </si>
  <si>
    <t>ИМ 150-211 КРАНОМАНИПУЛЯТОРНАЯ УСТАНОВКА</t>
  </si>
  <si>
    <t>355 Т</t>
  </si>
  <si>
    <t>26.51.52.14.11.11.15.49.1</t>
  </si>
  <si>
    <t>Манометр</t>
  </si>
  <si>
    <t>диаметр  корпуса не более 150  мм, класс  точности 2,5, диапазон показаний от 0 до 16</t>
  </si>
  <si>
    <t>14.3830 С ПАТРОНОМ И ЛАМПОЙ МАНОМЕТР</t>
  </si>
  <si>
    <t>356 Т</t>
  </si>
  <si>
    <t>600кгс/кв.см ТИПI Ф160КЛ.1,5 ГОСТ8625-77 МАНОМЕТР</t>
  </si>
  <si>
    <t>357 Т</t>
  </si>
  <si>
    <t>МП3-У2-2,5МПа-1,5 РАД.Б/ФЛ ГОСТ2405-88 МАНОМЕТР</t>
  </si>
  <si>
    <t>358 Т</t>
  </si>
  <si>
    <t>МТП-3М-1,6МПа-2,5 ТУ25-7310.0045-87 МАНОМЕТР С ДЕМПФ.С М12х1,5"Г"(ОСЕВ.С ФЛ)</t>
  </si>
  <si>
    <t>359 Т</t>
  </si>
  <si>
    <t>ДМ8008-ВУ-160х1,5 ТУ4212-003-42368375-01 МАНОМЕТР С ДЕМПФЕРОМ (160КГС/КВ.СМ)</t>
  </si>
  <si>
    <t>360 Т</t>
  </si>
  <si>
    <t>ДМ8008-ВУУ2х1,5 ТУ4212-003-42368375-01 МАНОМЕТР С ДЕМПФЕРОМ (400КГС/КВ.СМ)</t>
  </si>
  <si>
    <t>361 Т</t>
  </si>
  <si>
    <t>МП3-У2-40МПа-1,5 ТУ25-02.180335-84 МАНОМЕТР С ОСЕВ.ШТУЦ.400кгс/см2,ФЛ. Ф100</t>
  </si>
  <si>
    <t>362 Т</t>
  </si>
  <si>
    <t>13.20.44.00.00.00.00.10.2</t>
  </si>
  <si>
    <t xml:space="preserve">Марля  </t>
  </si>
  <si>
    <t>Ткани хлопчатобумажные марлевые с массовой долей хлопка не менее 85 %</t>
  </si>
  <si>
    <t>марля ГОСТ 9412-77</t>
  </si>
  <si>
    <t>363 Т</t>
  </si>
  <si>
    <t>26.30.21.00.02.14.11.30.1</t>
  </si>
  <si>
    <t>Маршрутизатор</t>
  </si>
  <si>
    <t>нижнего класса</t>
  </si>
  <si>
    <t>Беспроводная точка доступа</t>
  </si>
  <si>
    <t>364 Т</t>
  </si>
  <si>
    <t>365 Т</t>
  </si>
  <si>
    <t>19.20.29.00.00.00.12.17.1</t>
  </si>
  <si>
    <t>Масло гидравлическое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</si>
  <si>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</si>
  <si>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ВМГЗ ТУ38-101-47986</t>
  </si>
  <si>
    <t>366 Т</t>
  </si>
  <si>
    <t>19.20.29.00.00.00.12.31.1</t>
  </si>
  <si>
    <t>Масло гидравлическое прочее</t>
  </si>
  <si>
    <t xml:space="preserve">Масла Total 32 гидравлическое масло тара 208 литров </t>
  </si>
  <si>
    <t>367 Т</t>
  </si>
  <si>
    <t>19.20.29.00.00.00.13.50.1</t>
  </si>
  <si>
    <t>Масло индустриальное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</si>
  <si>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</si>
  <si>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И-20А  ГОСТ 20799-87</t>
  </si>
  <si>
    <t>368 Т</t>
  </si>
  <si>
    <t>19.20.29.00.00.00.13.70.1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</si>
  <si>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</si>
  <si>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И-40А ГОСТ 20799-75</t>
  </si>
  <si>
    <t>литр</t>
  </si>
  <si>
    <t>369 Т</t>
  </si>
  <si>
    <t>19.20.29.00.00.00.13.10.1</t>
  </si>
  <si>
    <t>И-5А, масло  дистиллятное, из малосернистых и сернистых нефтей селективной очистки без содержания присадок,плотность 870 кг/м3 при 20° С. Вязкость кинематическая не менее 6-8 мм2/с (сСт) при 50 °С</t>
  </si>
  <si>
    <t>И-5А</t>
  </si>
  <si>
    <t>370 Т</t>
  </si>
  <si>
    <t>19.20.29.00.00.00.17.12.1</t>
  </si>
  <si>
    <t>Масло компрессорное</t>
  </si>
  <si>
    <t>КС-19, ГОСТ 9243-75, масло из сернистых парафинистых нефтей методом селективной очистки</t>
  </si>
  <si>
    <t>КС-19, ГОСТ 9243-75</t>
  </si>
  <si>
    <t>371 Т</t>
  </si>
  <si>
    <t>19.20.29.00.00.11.20.28.1</t>
  </si>
  <si>
    <t>Масло моторное</t>
  </si>
  <si>
    <t>для бензиновых двигателей обозначение по SAE 5W-40 к использованию при температуре -30 ... +35°С</t>
  </si>
  <si>
    <t>372 Т</t>
  </si>
  <si>
    <t>SAE 5W-40 Лукойл ЛЮКС (полусентетика)</t>
  </si>
  <si>
    <t>373 Т</t>
  </si>
  <si>
    <t>19.20.29.00.00.11.10.11.1</t>
  </si>
  <si>
    <t>авиационное МС-20 первого сорта, плотность 897 кг/м3 при 20° С, кинематическая вязкость при 100° С не менее 20,5 мм2/с (сСт)</t>
  </si>
  <si>
    <t>МС-20 ГОСТ 21743-46</t>
  </si>
  <si>
    <t>374 Т</t>
  </si>
  <si>
    <t>19.20.29.00.00.11.40.23.1</t>
  </si>
  <si>
    <t>для дизельных двигателей М-14В2, (классификация SAE 40, API CB), сезонное для судовых и тепловозных дизелей, плотность 910 кг/м3 при 20° С, вязкость кинематическая 3,5-14,5 мм2/с (сСт) при 100 °С</t>
  </si>
  <si>
    <t>М-14В2</t>
  </si>
  <si>
    <t>375 Т</t>
  </si>
  <si>
    <t>19.20.29.00.00.11.40.21.1</t>
  </si>
  <si>
    <t>для дизельных двигателей, М-8В2, (классификация SAE 20 API CB), плотность при 20° С 905 кг/м3, вязкость кинематическая 8±0,5 мм2/с (сСт) при 100 °С, температура застывания не выше  -25°С</t>
  </si>
  <si>
    <t>М8В2 ГОСТ 8581-78</t>
  </si>
  <si>
    <t>376 Т</t>
  </si>
  <si>
    <t>19.20.29.00.00.11.40.43.1</t>
  </si>
  <si>
    <t>для дизельных двигателей М-8Г2к, классификация SAE 20, API СС, плотность при 20° С 905 кг/м3, вязкость кинематическая, мм2/с (сСт) при 100 °С, 8,0±0,5, температура застывания не выше - 30С</t>
  </si>
  <si>
    <t>М8Г2к ГОСТ 8581-78</t>
  </si>
  <si>
    <t>377 Т</t>
  </si>
  <si>
    <t>19.20.29.00.00.11.40.44.1</t>
  </si>
  <si>
    <t>масла для дизельных двигателей М-10Г2к высший сорт, классификация SAE 30, API СС, плотность при 20° С 900 кг/м3, вязкость кинематическая 11,0±0,5 мм2/с (сСт) при 100 °С, температура застывания не выше -30 °С</t>
  </si>
  <si>
    <t>М10Г2к ГОСТ 8581-78</t>
  </si>
  <si>
    <t>378 Т</t>
  </si>
  <si>
    <t>19.20.29.00.00.11.40.46.1</t>
  </si>
  <si>
    <t>для дизельных двигателей М-8ДМ, классификация SAE 20, API SF/SD, плотность при 20°С 897 кг/м3, вязкость кинематическая 8-8,5 мм2/с (сСт) при 100 °С</t>
  </si>
  <si>
    <t>М-8ДМ</t>
  </si>
  <si>
    <t>379 Т</t>
  </si>
  <si>
    <t>19.20.29.00.00.11.40.47.1</t>
  </si>
  <si>
    <t>для дизельных двигателей М-10ДМ, классификация SAE 30, API SF/SD, плотность при 20° С 905 кг/м3, вязкость кинематическая не менее 11,4 мм2/с (сСт) при 100 °С, температура застывания не выше -18С</t>
  </si>
  <si>
    <t>М-10ДМ</t>
  </si>
  <si>
    <t>380 Т</t>
  </si>
  <si>
    <t>20.41.44.00.00.00.00.38.1</t>
  </si>
  <si>
    <t>Масло промывочное</t>
  </si>
  <si>
    <t>для промывки двигателя</t>
  </si>
  <si>
    <t>381 Т</t>
  </si>
  <si>
    <t>19.20.29.00.00.00.16.25.1</t>
  </si>
  <si>
    <t>Масло трансмиссионное</t>
  </si>
  <si>
    <t>ТАД-17и, плотность 907 кг/м3 при 20° С, вязкость кинематическая  при 50 °С не менее 17,5 мм2/с (сСт)</t>
  </si>
  <si>
    <t>ТАД-17 ГОСТ 23612-79</t>
  </si>
  <si>
    <t>382 Т</t>
  </si>
  <si>
    <t>19.20.29.00.00.00.16.22.1</t>
  </si>
  <si>
    <t>ТСп-15К (обозначение по SAE 90 АPI GL-3), для применения при температурах -20 .. +130°С, плотность 910 кг/м3 при 20° С, вязкость кинематическая при 50 °С не менее 15,0+1 мм2/с (сСт)</t>
  </si>
  <si>
    <t>ТСп-15К ГОСТ 23652-79</t>
  </si>
  <si>
    <t>383 Т</t>
  </si>
  <si>
    <t>19.20.29.00.00.00.18.10.1</t>
  </si>
  <si>
    <t>Масло турбинное</t>
  </si>
  <si>
    <t>Т22, масло турбинное, плотность 900 кг/м3 при 20° С, вязкость кинематическая не менее 20-23 мм2/с (сСт) при 50 °С</t>
  </si>
  <si>
    <t>Масло турбинное Т-22 ГОСТ 9972-74</t>
  </si>
  <si>
    <t>384 Т</t>
  </si>
  <si>
    <t xml:space="preserve"> 19.20.29.00.00.00.14.19.1</t>
  </si>
  <si>
    <t>Масло электроизоляционное</t>
  </si>
  <si>
    <t xml:space="preserve"> Масло трансформаторное селективной очистки из сернистых парафинистых нефтей методом фенольной очистки с последующей низкотемпературной депарафинизацией с содержанием присадки</t>
  </si>
  <si>
    <t>Трансформаторное масло ВГ ГОСТ 982-80</t>
  </si>
  <si>
    <t>385 Т</t>
  </si>
  <si>
    <t>28.30.93.00.00.00.13.11.1</t>
  </si>
  <si>
    <t>Масляный фильтр</t>
  </si>
  <si>
    <t>служит для очистки масла от продуктов износа</t>
  </si>
  <si>
    <t>386 Т</t>
  </si>
  <si>
    <t>29.10.19.00.00.10.21.10.1</t>
  </si>
  <si>
    <t>Маховик</t>
  </si>
  <si>
    <t>для поршневых двигателей с искровым зажиганием (карбюраторные)</t>
  </si>
  <si>
    <t>1-65х7 ГОСТ5260-75 МАХОВИК</t>
  </si>
  <si>
    <t>387 Т</t>
  </si>
  <si>
    <t>24.44.13.00.00.11.11.11.1</t>
  </si>
  <si>
    <t>Медь</t>
  </si>
  <si>
    <t>Листовая, ГОСТ 850-78</t>
  </si>
  <si>
    <t>388 Т</t>
  </si>
  <si>
    <t>32.91.11.00.00.00.12.10.1</t>
  </si>
  <si>
    <t xml:space="preserve">Метла </t>
  </si>
  <si>
    <t>389 Т</t>
  </si>
  <si>
    <t>25.73.30.00.00.17.14.10.3</t>
  </si>
  <si>
    <t>Метчик</t>
  </si>
  <si>
    <t>для нарезания внутренних резьб</t>
  </si>
  <si>
    <t>М6х1,0 ГОСТ3266-81</t>
  </si>
  <si>
    <t>Комплект</t>
  </si>
  <si>
    <t>390 Т</t>
  </si>
  <si>
    <t>М8х1,25 ГОСТ3266-81</t>
  </si>
  <si>
    <t>391 Т</t>
  </si>
  <si>
    <t>М8х1,0 ГОСТ3266-81</t>
  </si>
  <si>
    <t>392 Т</t>
  </si>
  <si>
    <t>М10х1,5 ГОСТ3266-81</t>
  </si>
  <si>
    <t>393 Т</t>
  </si>
  <si>
    <t>М10х1,25 ГОСТ3266-81</t>
  </si>
  <si>
    <t>394 Т</t>
  </si>
  <si>
    <t>М12х1,75 ГОСТ3266-81</t>
  </si>
  <si>
    <t>395 Т</t>
  </si>
  <si>
    <t>М14х2,0  ГОСТ3266-81</t>
  </si>
  <si>
    <t>396 Т</t>
  </si>
  <si>
    <t>М14х1,5 ГОСТ3266-81</t>
  </si>
  <si>
    <t>397 Т</t>
  </si>
  <si>
    <t>М22х2,5 ГОСТ3266-81</t>
  </si>
  <si>
    <t>398 Т</t>
  </si>
  <si>
    <t>М24х3,0 ГОСТ3266-81</t>
  </si>
  <si>
    <t>399 Т</t>
  </si>
  <si>
    <t>М27х3,0 ГОСТ3266-81</t>
  </si>
  <si>
    <t>400 Т</t>
  </si>
  <si>
    <t>М27х1,5 ГОСТ3266-81</t>
  </si>
  <si>
    <t>401 Т</t>
  </si>
  <si>
    <t>М30х1,5 ГОСТ3266-81</t>
  </si>
  <si>
    <t>402 Т</t>
  </si>
  <si>
    <t>М33х1,5 ГОСТ3266-81</t>
  </si>
  <si>
    <t>403 Т</t>
  </si>
  <si>
    <t>25.73.30.00.00.17.14.29.1</t>
  </si>
  <si>
    <t>Для дюймовой резьбы, номинальный диаметр - 12,700 мм (1/2 дюйма)</t>
  </si>
  <si>
    <t>G1/2    ГОСТ3266-81</t>
  </si>
  <si>
    <t>404 Т</t>
  </si>
  <si>
    <t>25.73.30.00.00.17.14.32.1</t>
  </si>
  <si>
    <t>Для дюймовой резьбы, номинальный диаметр - 19,050 мм (3/4 дюйма)</t>
  </si>
  <si>
    <t>G3/4  ГОСТ3266-81</t>
  </si>
  <si>
    <t>405 Т</t>
  </si>
  <si>
    <t>25.73.30.00.00.17.14.27.1</t>
  </si>
  <si>
    <t>Для дюймовой резьбы, номинальный диаметр - 9,525 мм (3/8 дюйма)</t>
  </si>
  <si>
    <t>G3/8  ГОСТ3266-81</t>
  </si>
  <si>
    <t>406 Т</t>
  </si>
  <si>
    <t>25.73.30.00.00.17.14.34.1</t>
  </si>
  <si>
    <t>Для дюймовой резьбы, номинальный диаметр - 25,400 мм (1 дюйм)</t>
  </si>
  <si>
    <t>G1 ГОСТ3266-81</t>
  </si>
  <si>
    <t>407 Т</t>
  </si>
  <si>
    <t>25.73.30.00.00.17.14.35.1</t>
  </si>
  <si>
    <t xml:space="preserve"> Для дюймовой резьбы, номинальный диаметр - 28,575 мм (1 1/8 дюйма)</t>
  </si>
  <si>
    <t>К1/8 ГОСТ 6227-80</t>
  </si>
  <si>
    <t>408 Т</t>
  </si>
  <si>
    <t>К1/2 ГОСТ 6227-80</t>
  </si>
  <si>
    <t>409 Т</t>
  </si>
  <si>
    <t>К 1 ГОСТ 6227-80</t>
  </si>
  <si>
    <t>410 Т</t>
  </si>
  <si>
    <t>25.73.30.00.00.17.14.25.1</t>
  </si>
  <si>
    <t>Для дюймовой резьбы, номинальный диаметр - 6,350 мм (1/4 дюйма)</t>
  </si>
  <si>
    <t>Rc 1/4  ГОСТ 6227-80</t>
  </si>
  <si>
    <t>411 Т</t>
  </si>
  <si>
    <t>Rc 3/8  ГОСТ6227-80</t>
  </si>
  <si>
    <t>412 Т</t>
  </si>
  <si>
    <t xml:space="preserve"> 25.73.30.00.00.17.14.29.1</t>
  </si>
  <si>
    <t>Rc 1/2 ГОСТ 6227-80</t>
  </si>
  <si>
    <t>413 Т</t>
  </si>
  <si>
    <t xml:space="preserve"> 25.73.30.00.00.17.14.32.1</t>
  </si>
  <si>
    <t>Rc 3/4 ГОСТ 6227-80</t>
  </si>
  <si>
    <t>414 Т</t>
  </si>
  <si>
    <t xml:space="preserve"> 25.73.30.00.00.17.14.34.1</t>
  </si>
  <si>
    <t xml:space="preserve"> Rc 1 ГОСТ 6227-80</t>
  </si>
  <si>
    <t>415 Т</t>
  </si>
  <si>
    <t>26.51.33.00.00.00.11.11.1</t>
  </si>
  <si>
    <t xml:space="preserve">Микрометр </t>
  </si>
  <si>
    <t xml:space="preserve"> МК25-1. Диапазон измерений 0-25 мкм.</t>
  </si>
  <si>
    <t>416 Т</t>
  </si>
  <si>
    <t>26.51.33.00.00.00.11.16.1</t>
  </si>
  <si>
    <t xml:space="preserve"> МК МК50-1. Диапазон измерений 25-50 мкм.</t>
  </si>
  <si>
    <t>417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</si>
  <si>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</si>
  <si>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</si>
  <si>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</si>
  <si>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Литол 24 ГОСТ 21150-87</t>
  </si>
  <si>
    <t>418 Т</t>
  </si>
  <si>
    <t>25.73.30.00.00.21.10.11.1</t>
  </si>
  <si>
    <t>Молоток</t>
  </si>
  <si>
    <t>Слесарный инструмент кованый с деревянной ручкой</t>
  </si>
  <si>
    <t>7850-0104 Ц15хр ГОСТ2310-77 МОЛОТОК</t>
  </si>
  <si>
    <t>419 Т</t>
  </si>
  <si>
    <t>7850-0106 Ц15хр ГОСТ2310-77 МОЛОТОК</t>
  </si>
  <si>
    <t>420 Т</t>
  </si>
  <si>
    <t>7850-0117 ГОСТ2310-77 МОЛОТОК</t>
  </si>
  <si>
    <t>421 Т</t>
  </si>
  <si>
    <t>20.15.31.00.00.00.00.30.2</t>
  </si>
  <si>
    <t>Мочевина (карбамид)</t>
  </si>
  <si>
    <t>марки А, высший сорт, 46,3%, ГОСТ 2081-2010</t>
  </si>
  <si>
    <t>422 Т</t>
  </si>
  <si>
    <t>28.15.26.00.00.00.26.10.1</t>
  </si>
  <si>
    <t>муфта гидродинамическая нерегулируемая</t>
  </si>
  <si>
    <t xml:space="preserve">  муфта гидродинамическая нерегулируемая (ограничивающая, предохранительная, пусковая, пускотормозная)</t>
  </si>
  <si>
    <t>Э1ТМ-114-1А ГОСТ21573-76 МУФТА</t>
  </si>
  <si>
    <t>423 Т</t>
  </si>
  <si>
    <t>26.51.11.00.00.00.92.11.1</t>
  </si>
  <si>
    <t>Навигатор</t>
  </si>
  <si>
    <t>автомобильный</t>
  </si>
  <si>
    <t>КОМПЛЕКТ GALILEO V1.XТУ6571-001-60722024 ТЕРМИНАЛ ДЛЯ МОНИТОРИН.АВТ(С ЗАЩ.КОРОБ.)</t>
  </si>
  <si>
    <t>424 Т</t>
  </si>
  <si>
    <t>28.13.14.00.00.00.10.10.1</t>
  </si>
  <si>
    <t xml:space="preserve">насос центробежный </t>
  </si>
  <si>
    <t xml:space="preserve">насос центробежный для перекачки жидкостей типа КМ, НДВ, Ф </t>
  </si>
  <si>
    <t>ЦНС38-110 НАСОС ЦЕНТРОБЕЖН. С ВТУЛОЧНО-ПАЛЬЦ.МУФТО</t>
  </si>
  <si>
    <t>425 Т</t>
  </si>
  <si>
    <t>21.20.13.00.00.03.84.15.1</t>
  </si>
  <si>
    <t xml:space="preserve">Натрия хлорид </t>
  </si>
  <si>
    <t>жидкий раствор</t>
  </si>
  <si>
    <t>флакон</t>
  </si>
  <si>
    <t>426 Т</t>
  </si>
  <si>
    <t>26.40.42.00.00.00.25.10.1</t>
  </si>
  <si>
    <t>Наушник противошумный</t>
  </si>
  <si>
    <t>Уровень шума, дБ 75-85</t>
  </si>
  <si>
    <t>НАУШНИК С АНТИФОНАМИ ВЦНИИОТ-3 НАУШНИК</t>
  </si>
  <si>
    <t>427 Т</t>
  </si>
  <si>
    <t>ВЦНИИОТ-2М ТУ-400-28-126-75 НАУШНИКИ ПРОТИВОШУМНЫЕ</t>
  </si>
  <si>
    <t>428 Т</t>
  </si>
  <si>
    <t>20.14.11.00.10.40.15.30.2</t>
  </si>
  <si>
    <t>н-Гексан</t>
  </si>
  <si>
    <t>бесцветная жидкость, tkип 69 °С, плотность 0,660 г/см3 (20 °С)</t>
  </si>
  <si>
    <t>429 Т</t>
  </si>
  <si>
    <t>19.20.29.00.00.20.24.10.1</t>
  </si>
  <si>
    <t>Низкотемпературная смазка</t>
  </si>
  <si>
    <t>Смазка Циатим-203, внешний вид однородная мазь темно-коричневого или желто-коричневого цвета зернистость, температура каплепадения, °С, не ниже  160, пенетрация при 25 °С , мм•10-1 250-300, вязкость эффективная, Па•с (П )  при 50 °С и среднем градиенте ск</t>
  </si>
  <si>
    <t xml:space="preserve">циатим-203 </t>
  </si>
  <si>
    <t>430 Т</t>
  </si>
  <si>
    <t>13.10.62.00.00.10.10.10.1</t>
  </si>
  <si>
    <t>Нитки швейные хлопчатобумажные</t>
  </si>
  <si>
    <t>Матовые швейные нитки. Марки "Экстра" в 3 сложения. Под торговым номером 10. Линейная плотность - 34 текс *3 , ГОСТ 6309-93</t>
  </si>
  <si>
    <t>Нитки швейные хлопчатобумажные № 10</t>
  </si>
  <si>
    <t>Катушка условная</t>
  </si>
  <si>
    <t>431 Т</t>
  </si>
  <si>
    <t>13.10.62.00.00.20.10.70.2</t>
  </si>
  <si>
    <t>Глянцевые швейные нитки. Марки "Экстра" в 3 сложения  Под торговым номером 80. Линейная плотность - 7,5 текс *3 , ГОСТ 6309-93(в бобинах)</t>
  </si>
  <si>
    <t>Черные,армированные  ГОСТ 6309-93*2</t>
  </si>
  <si>
    <t>432 Т</t>
  </si>
  <si>
    <t>20.15.20.00.00.00.20.40.2</t>
  </si>
  <si>
    <t>Нитрит натрия (азотистокислый натрий)</t>
  </si>
  <si>
    <t>технический, высший сорт, 99,0%, ГОСТ 19906-74</t>
  </si>
  <si>
    <t>433 Т</t>
  </si>
  <si>
    <t>20.60.12.00.00.00.20.20.1</t>
  </si>
  <si>
    <t>Нить филаментная</t>
  </si>
  <si>
    <t>Нити филаментные высокопрочные из полиэфиров для технических изделий</t>
  </si>
  <si>
    <t>ГОСТ 6309-93</t>
  </si>
  <si>
    <t>434 Т</t>
  </si>
  <si>
    <t>25.73.60.00.00.11.10.10.1</t>
  </si>
  <si>
    <t>нож и лезвие</t>
  </si>
  <si>
    <t>Используемый для обработки металла</t>
  </si>
  <si>
    <t xml:space="preserve">2020-0003 </t>
  </si>
  <si>
    <t>435 Т</t>
  </si>
  <si>
    <t>2020-0005</t>
  </si>
  <si>
    <t>436 Т</t>
  </si>
  <si>
    <t>26.51.33.00.00.47.10.30.1</t>
  </si>
  <si>
    <t xml:space="preserve">Нутромер  </t>
  </si>
  <si>
    <t>НИ 18-50, ГОСТ 868-82</t>
  </si>
  <si>
    <t>437 Т</t>
  </si>
  <si>
    <t>26.51.33.00.00.47.10.40.1</t>
  </si>
  <si>
    <t xml:space="preserve"> НИ 50-100, ГОСТ 868-82</t>
  </si>
  <si>
    <t>438 Т</t>
  </si>
  <si>
    <t>28.29.22.00.00.00.12.14.1</t>
  </si>
  <si>
    <t>огнетушитель передвижной</t>
  </si>
  <si>
    <t>огнетушитель передвижной порошковый</t>
  </si>
  <si>
    <t>ОП-10 ТУ4854-027-42315166-98 ОГНЕТУШИТЕЛЬ</t>
  </si>
  <si>
    <t>439 Т</t>
  </si>
  <si>
    <t>ОУ-3 ТУ-4854-005-56975860-01 ОГНЕТУШИТЕЛЬ</t>
  </si>
  <si>
    <t>440 Т</t>
  </si>
  <si>
    <t>ОП-2(б) ТУ3-106-348-91 ОГНЕТУШИТЕЛЬ ПОРОШКОВЫЙ</t>
  </si>
  <si>
    <t>441 Т</t>
  </si>
  <si>
    <t>20.12.12.00.00.50.20.10.2</t>
  </si>
  <si>
    <t xml:space="preserve">Оксид  двухвалентной  меди  (черный  оксид  меди)  </t>
  </si>
  <si>
    <t>Порошок черного цвета  или зерна с каштановым блеском,  не растворимый в воде</t>
  </si>
  <si>
    <t>442 Т</t>
  </si>
  <si>
    <t>20.12.11.00.00.10.00.10.2</t>
  </si>
  <si>
    <t>Оксид цинка</t>
  </si>
  <si>
    <t>Белый слоистый порошок, при нагревании желтеет</t>
  </si>
  <si>
    <t>443 Т</t>
  </si>
  <si>
    <t>20.30.22.00.00.00.43.70.1</t>
  </si>
  <si>
    <t>Олифа</t>
  </si>
  <si>
    <t>К-11—70%-ный раствор в уайт-спирите продукта оксидации полувысыхающего масла воздухом в присутствии этилсиликата с добавкой сиккатива</t>
  </si>
  <si>
    <t>в канистрах не более 5 кг</t>
  </si>
  <si>
    <t>444 Т</t>
  </si>
  <si>
    <t>26.11.30.01.12.16.17.02.1</t>
  </si>
  <si>
    <t>Оперативная память</t>
  </si>
  <si>
    <t>Техническое исполнение - DIMM, вид памяти - DDR3, PC12800, емкость - 2 Гб</t>
  </si>
  <si>
    <t>Модуль памяти</t>
  </si>
  <si>
    <t>445 Т</t>
  </si>
  <si>
    <t>26.11.30.01.12.16.11.02.1</t>
  </si>
  <si>
    <t>Техническое исполнение - DIMM, вид памяти - DDR3, PC8500, емкость - 2 Гб</t>
  </si>
  <si>
    <t>446 Т</t>
  </si>
  <si>
    <t>26.11.30.01.12.16.11.04.1</t>
  </si>
  <si>
    <t>Техническое исполнение - DIMM, вид памяти - DDR3, PC8500, емкость - 4 Гб</t>
  </si>
  <si>
    <t>447 Т</t>
  </si>
  <si>
    <t>26.11.30.01.12.15.11.04.1</t>
  </si>
  <si>
    <t>Техническое исполнение - DIMM, вид памяти - DDR2, PC3200, емкость - 2 Гб</t>
  </si>
  <si>
    <t>448 Т</t>
  </si>
  <si>
    <t>26.20.22.00.00.00.11.21.1</t>
  </si>
  <si>
    <t>Оптический привод</t>
  </si>
  <si>
    <t>устройство чтения/записи DVD дисков</t>
  </si>
  <si>
    <t xml:space="preserve">Привод DVD </t>
  </si>
  <si>
    <t>449 Т</t>
  </si>
  <si>
    <t>24.10.23.00.00.12.10.11.1</t>
  </si>
  <si>
    <t>Отливка</t>
  </si>
  <si>
    <t>из легированной стали</t>
  </si>
  <si>
    <t>А50М.02.04.003 "Звездочка"  ст 40Л без нарезки зуба</t>
  </si>
  <si>
    <t>450 Т</t>
  </si>
  <si>
    <t>АР.03.07.015 "Шайба тормозная" ст. 40Л</t>
  </si>
  <si>
    <t>451 Т</t>
  </si>
  <si>
    <t>АР.03.07.105 "Шайба храповая" ст. 40Л</t>
  </si>
  <si>
    <t>452 Т</t>
  </si>
  <si>
    <t>АР.03.07.102 "Диск барабана" 35Л</t>
  </si>
  <si>
    <t>453 Т</t>
  </si>
  <si>
    <t>АР.19.03.005 "Шкив канатный" ст. 40Л</t>
  </si>
  <si>
    <t>454 Т</t>
  </si>
  <si>
    <t>29.32.30.00.15.00.48.03.1</t>
  </si>
  <si>
    <t>Отопитель салона</t>
  </si>
  <si>
    <t>для прочих автомобилей</t>
  </si>
  <si>
    <t>ГАЗ 3307-8101010 ОТОПИТЕЛЬ</t>
  </si>
  <si>
    <t>455 Т</t>
  </si>
  <si>
    <t>29.32.30.00.15.00.48.02.1</t>
  </si>
  <si>
    <t xml:space="preserve"> для грузовых автомобилей</t>
  </si>
  <si>
    <t>ПЛАНАР-44Д-24 С ТОПЛИВНЫМ БАЧКОМ</t>
  </si>
  <si>
    <t>456 Т</t>
  </si>
  <si>
    <t>20.59.43.00.00.20.10.33.1</t>
  </si>
  <si>
    <t>Охлаждающая жидкость (антифриз)</t>
  </si>
  <si>
    <t>Антифриз всесезонного применения с усовершенствованной антикоррозийной формулой. Не содержит нитритов, фосфатов, аминокислотных соединений. Концентрация: 50%: -40 °С</t>
  </si>
  <si>
    <t>антифриз зеленый</t>
  </si>
  <si>
    <t>457 Т</t>
  </si>
  <si>
    <t>20.59.43.00.00.20.10.10.3</t>
  </si>
  <si>
    <t>Охлаждающая жидкость (антифриз, тосол)</t>
  </si>
  <si>
    <t>Температура начала замерзания не выше -35 °С, при разбавлении дистиллированной водой в объемном соотношении 1:1</t>
  </si>
  <si>
    <t>тосол А-40 ТУ6-02-751-86</t>
  </si>
  <si>
    <t>458 Т</t>
  </si>
  <si>
    <t>25.73.30.00.00.14.13.11.1</t>
  </si>
  <si>
    <t>Пассатижи</t>
  </si>
  <si>
    <t>Комбинированные</t>
  </si>
  <si>
    <t>7814-0161 Ц15хр ГОСТ17438-72 ПАССАТИЖИ</t>
  </si>
  <si>
    <t>459 Т</t>
  </si>
  <si>
    <t>20.16.20.00.00.10.10.10.2</t>
  </si>
  <si>
    <t>Пенополистирол в первичных формах</t>
  </si>
  <si>
    <t>Лёгкий газонаполненный материал класса пенопластмасс на основе полистирола, его производных (полимонохлорстирол, полидихлорстирол) или сополимеров стирола с акрилонитрилом и бутадиеном</t>
  </si>
  <si>
    <t>1000*2000*30</t>
  </si>
  <si>
    <t xml:space="preserve">метр кубический </t>
  </si>
  <si>
    <t>460 Т</t>
  </si>
  <si>
    <t>1000*2000*20</t>
  </si>
  <si>
    <t>461 Т</t>
  </si>
  <si>
    <t>22.21.41.00.00.10.25.10.2</t>
  </si>
  <si>
    <t xml:space="preserve">Пенополиуретан  </t>
  </si>
  <si>
    <t>листовой (поролон)</t>
  </si>
  <si>
    <t>паролон б-80 мм</t>
  </si>
  <si>
    <t>462 Т</t>
  </si>
  <si>
    <t xml:space="preserve"> паролон б-30 мм</t>
  </si>
  <si>
    <t>463 Т</t>
  </si>
  <si>
    <t>26.40.42.00.00.00.40.12.1</t>
  </si>
  <si>
    <t xml:space="preserve">Переговорное устройство </t>
  </si>
  <si>
    <t xml:space="preserve">устройство громкой связи типа "клиент-кассир" </t>
  </si>
  <si>
    <t>ПУ-07А ПЕРЕГОВОРНОЕ УСТРОЙСТВО</t>
  </si>
  <si>
    <t>464 Т</t>
  </si>
  <si>
    <t>27.12.23.12.11.11.11.10.1</t>
  </si>
  <si>
    <t>Переключатель малогабаритный</t>
  </si>
  <si>
    <t>для коммутации электрических цепей постоянного тока напряжением до 320 В, переменного тока напряжением до 380 В частотой 50, 60 и 400 Гц.</t>
  </si>
  <si>
    <t>2ПП-45 ТУ16-526.016-73 ПЕРЕКЛЮЧАТЕЛЬ</t>
  </si>
  <si>
    <t>465 Т</t>
  </si>
  <si>
    <t>ЗППН-45 ПЕРЕКЛЮЧАТЕЛЬ</t>
  </si>
  <si>
    <t>466 Т</t>
  </si>
  <si>
    <t>П146 С ГНЕЗДОМ СПЕЦИАЛЬНЫМ ПЕРЕКЛЮЧАТЕЛЬ</t>
  </si>
  <si>
    <t>467 Т</t>
  </si>
  <si>
    <t>П147 С ГНЕЗДОМ СПЕЦИАЛЬНЫМ(6контактов) ПЕРЕКЛЮЧАТЕЛЬ</t>
  </si>
  <si>
    <t>468 Т</t>
  </si>
  <si>
    <t>ППН-45 ТУ16-526.016-73 ПЕРЕКЛЮЧАТЕЛЬ</t>
  </si>
  <si>
    <t>469 Т</t>
  </si>
  <si>
    <t>20.13.63.00.00.00.10.20.3</t>
  </si>
  <si>
    <t>Пероксид водорода (пергидроль)</t>
  </si>
  <si>
    <t>чистый для анализа (ч.д.а.), 29-32%, ГОСТ 10929-76</t>
  </si>
  <si>
    <t>470 Т</t>
  </si>
  <si>
    <t>20.13.41.00.50.00.10.20.2</t>
  </si>
  <si>
    <t>Персульфат аммония (надсернокислый аммоний)</t>
  </si>
  <si>
    <t>чистый для анализа (ч.д.а.), 99,0%, ГОСТ 20478-75</t>
  </si>
  <si>
    <t>471 Т</t>
  </si>
  <si>
    <t>14.12.30.00.00.80.16.44.1</t>
  </si>
  <si>
    <t>Перчатки</t>
  </si>
  <si>
    <t>диэлектрические, из латекса, бесшовные</t>
  </si>
  <si>
    <t xml:space="preserve">диэлектрические </t>
  </si>
  <si>
    <t>472 Т</t>
  </si>
  <si>
    <t>14.12.30.00.00.80.16.47.1</t>
  </si>
  <si>
    <t>резиновые промышленного назначения ТУ 38.306-6-15-91</t>
  </si>
  <si>
    <t>перчатки резиновые бытовые</t>
  </si>
  <si>
    <t>473 Т</t>
  </si>
  <si>
    <t>14.19.13.00.00.10.10.10.1</t>
  </si>
  <si>
    <t>Перчатки мужские</t>
  </si>
  <si>
    <t>трикотажные, хлопчатобумажные</t>
  </si>
  <si>
    <t>перчатки хлопчато-бумажные</t>
  </si>
  <si>
    <t>474 Т</t>
  </si>
  <si>
    <t>14.12.30.00.00.80.16.42.1</t>
  </si>
  <si>
    <t>Перчатки технические</t>
  </si>
  <si>
    <t>Кислотощелочестойкие, тип 2</t>
  </si>
  <si>
    <t>химстойкие</t>
  </si>
  <si>
    <t>475 Т</t>
  </si>
  <si>
    <t>08.12.11.00.00.00.10.10.2</t>
  </si>
  <si>
    <t>Песок природный</t>
  </si>
  <si>
    <t>1 класса, мелкий, ГОСТ 8736-93</t>
  </si>
  <si>
    <t xml:space="preserve">Песок </t>
  </si>
  <si>
    <t>476 Т</t>
  </si>
  <si>
    <t>25.73.20.00.00.20.10.03.1</t>
  </si>
  <si>
    <t xml:space="preserve">пила </t>
  </si>
  <si>
    <t>ленточная, биметаллическая, ширина 13 мм</t>
  </si>
  <si>
    <t xml:space="preserve"> "Амада" М42 2220х13х0,6 6/10</t>
  </si>
  <si>
    <t>477 Т</t>
  </si>
  <si>
    <t xml:space="preserve"> "Амада" М42 2220х13х0,6 8/12</t>
  </si>
  <si>
    <t>478 Т</t>
  </si>
  <si>
    <t>25.73.20.00.00.20.10.06.1</t>
  </si>
  <si>
    <t>ленточная, биметаллическая, ширина 27 мм</t>
  </si>
  <si>
    <t xml:space="preserve"> "Амада" М42 4070х27х0,9 2/3</t>
  </si>
  <si>
    <t>479 Т</t>
  </si>
  <si>
    <t xml:space="preserve"> "Амада"М42 4070х27х0,9 4/6</t>
  </si>
  <si>
    <t>480 Т</t>
  </si>
  <si>
    <t>"Амада" М42 4070х27х0,9 5/7</t>
  </si>
  <si>
    <t>481 Т</t>
  </si>
  <si>
    <t>25.73.20.00.00.20.10.07.1</t>
  </si>
  <si>
    <t>ленточная, биметаллическая, ширина 34 мм</t>
  </si>
  <si>
    <t xml:space="preserve"> "Амада" 5150х34х1,1 2/3</t>
  </si>
  <si>
    <t>482 Т</t>
  </si>
  <si>
    <t>"Амада" М42 5150х34х1,1 3/4</t>
  </si>
  <si>
    <t>483 Т</t>
  </si>
  <si>
    <t xml:space="preserve"> "Амада" М42 5150х34х1,1 4/6</t>
  </si>
  <si>
    <t>484 Т</t>
  </si>
  <si>
    <t xml:space="preserve"> "Амада" М42  5150х34х1,1 5/7</t>
  </si>
  <si>
    <t>485 Т</t>
  </si>
  <si>
    <t xml:space="preserve"> "Амада" PROTECTOR 5150х34х1,1 4/6</t>
  </si>
  <si>
    <t>486 Т</t>
  </si>
  <si>
    <t>25.73.20.00.00.20.10.08.1</t>
  </si>
  <si>
    <t>ленточная, биметаллическая, ширина 41 мм</t>
  </si>
  <si>
    <t xml:space="preserve"> "Амада" М42 6940х41х1,3 2/3</t>
  </si>
  <si>
    <t>487 Т</t>
  </si>
  <si>
    <t xml:space="preserve"> "Амада" М42 6940х41х1,3 3/4</t>
  </si>
  <si>
    <t>488 Т</t>
  </si>
  <si>
    <t xml:space="preserve"> "Амада" М42 6940х41х1,3 4/6</t>
  </si>
  <si>
    <t>489 Т</t>
  </si>
  <si>
    <t xml:space="preserve"> "Амада" СТВ 6940х41х1,3 2/3</t>
  </si>
  <si>
    <t>490 Т</t>
  </si>
  <si>
    <t xml:space="preserve"> "Амада" MAGNUM HLG 6940х41х1,3 2/3</t>
  </si>
  <si>
    <t>491 Т</t>
  </si>
  <si>
    <t xml:space="preserve"> 25.73.20.00.00.20.10.06.1</t>
  </si>
  <si>
    <t xml:space="preserve"> "Амада" М42 3340х27х0,9 8/12</t>
  </si>
  <si>
    <t>492 Т</t>
  </si>
  <si>
    <t xml:space="preserve"> "Амада" М42 3340х27х0,9 6/10</t>
  </si>
  <si>
    <t>493 Т</t>
  </si>
  <si>
    <t xml:space="preserve"> "Амада" М42 3340х27х0,9 5/7</t>
  </si>
  <si>
    <t>494 Т</t>
  </si>
  <si>
    <t xml:space="preserve"> "Амада" PROTEC 3340х27х0,9 5/7</t>
  </si>
  <si>
    <t>495 Т</t>
  </si>
  <si>
    <t xml:space="preserve"> "Амада" PROTEC 3340х27х0,9 6/10</t>
  </si>
  <si>
    <t>496 Т</t>
  </si>
  <si>
    <t xml:space="preserve"> "Амада" DUOS М42 3340х27х0,9 9/11</t>
  </si>
  <si>
    <t>497 Т</t>
  </si>
  <si>
    <t xml:space="preserve"> "Амада" М42 5300х34х1,1 2/3</t>
  </si>
  <si>
    <t>498 Т</t>
  </si>
  <si>
    <t xml:space="preserve"> "Амада" М42 5300х34х1,1 3/4</t>
  </si>
  <si>
    <t>499 Т</t>
  </si>
  <si>
    <t xml:space="preserve"> "Амада" М42 5300х34х1,1 4/6</t>
  </si>
  <si>
    <t>500 Т</t>
  </si>
  <si>
    <t xml:space="preserve"> "Амада" SUPER HLG 5300х34х1,1 2/3</t>
  </si>
  <si>
    <t>501 Т</t>
  </si>
  <si>
    <t xml:space="preserve"> "Амада" СТВ 5300х34х1,1 3/4</t>
  </si>
  <si>
    <t>502 Т</t>
  </si>
  <si>
    <t>16.10.10.00.00.00.01.55.2</t>
  </si>
  <si>
    <t>Пиломатериал</t>
  </si>
  <si>
    <t>ГОСТ 8486-86 из хвойных пород, обрезанный</t>
  </si>
  <si>
    <t>сосна</t>
  </si>
  <si>
    <t>метр куб.</t>
  </si>
  <si>
    <t>503 Т</t>
  </si>
  <si>
    <t>16.10.10.00.00.00.01.65.2</t>
  </si>
  <si>
    <t>ГОСТ 2695-83, пиломатериал лиственных пород</t>
  </si>
  <si>
    <t>береза, осина</t>
  </si>
  <si>
    <t>504 Т</t>
  </si>
  <si>
    <t>27.12.40.53.10.10.10.22.1</t>
  </si>
  <si>
    <t>Планка</t>
  </si>
  <si>
    <t>высоковольтного выключателя</t>
  </si>
  <si>
    <t>ОГРАНИЧИТЕЛЬ НА DIN-РЕЙКУ</t>
  </si>
  <si>
    <t>505 Т</t>
  </si>
  <si>
    <t>25.73.40.00.00.10.18.11.1</t>
  </si>
  <si>
    <t>Пластина</t>
  </si>
  <si>
    <t>многогранная, твердосплавная, d=19,050 мм</t>
  </si>
  <si>
    <t>02114-120612 Т15К6 ГОСТ 19048-80</t>
  </si>
  <si>
    <t>506 Т</t>
  </si>
  <si>
    <t>05114-190612 Т15К6 ГОСТ 19059-80</t>
  </si>
  <si>
    <t>507 Т</t>
  </si>
  <si>
    <t>25.73.40.00.00.10.18.10.1</t>
  </si>
  <si>
    <t>многогранная, твердосплавная, d=15,875 мм</t>
  </si>
  <si>
    <t>10113-110408 Т15К6 ГОСТ 19064-80</t>
  </si>
  <si>
    <t>508 Т</t>
  </si>
  <si>
    <t>10113-110408 ВК8 ГОСТ 19064-80</t>
  </si>
  <si>
    <t>509 Т</t>
  </si>
  <si>
    <t>10114-110408 Т15К6 ГОСТ 19065-80</t>
  </si>
  <si>
    <t>510 Т</t>
  </si>
  <si>
    <t>10114-110408 ВК8 ГОСТ 19065-80</t>
  </si>
  <si>
    <t>511 Т</t>
  </si>
  <si>
    <t>12113-150400 Т15К6 ГОСТ19070-80</t>
  </si>
  <si>
    <t>512 Т</t>
  </si>
  <si>
    <t>12113-150400  ВК8 ГОСТ19070-80</t>
  </si>
  <si>
    <t>513 Т</t>
  </si>
  <si>
    <t>12114-150400  Т15К6 ГОСТ19071-80</t>
  </si>
  <si>
    <t>514 Т</t>
  </si>
  <si>
    <t>12114-150400 ВК8 ГОСТ19071-80</t>
  </si>
  <si>
    <t>515 Т</t>
  </si>
  <si>
    <t>26.20.40.00.00.00.61.21.1</t>
  </si>
  <si>
    <t>Плата</t>
  </si>
  <si>
    <t>материнская, форм-фактора FlexATX</t>
  </si>
  <si>
    <t>Системная плата</t>
  </si>
  <si>
    <t>516 Т</t>
  </si>
  <si>
    <t>517 Т</t>
  </si>
  <si>
    <t>518 Т</t>
  </si>
  <si>
    <t>26.40.44.00.00.00.04.10.1</t>
  </si>
  <si>
    <t>соединительная для навесного монтажа 3ПС18-8 предназначена для соединения электрических цепей постоянного, переменного, и импульсного тока при внутреннем объемном монтаже радиоэлектронной аппаратуры.</t>
  </si>
  <si>
    <t>3ПС21-10 ОСТ107.680.225.001-86 ПЛАТА</t>
  </si>
  <si>
    <t>519 Т</t>
  </si>
  <si>
    <t>27.40.42.00.00.00.50.00.1</t>
  </si>
  <si>
    <t>Плафон</t>
  </si>
  <si>
    <t>для осветительных устройств</t>
  </si>
  <si>
    <t>ПТ-37-3М ПЛАФОН</t>
  </si>
  <si>
    <t>520 Т</t>
  </si>
  <si>
    <t>25.73.20.00.00.13.10.10.1</t>
  </si>
  <si>
    <t>плашка</t>
  </si>
  <si>
    <t>круглые плашки</t>
  </si>
  <si>
    <t xml:space="preserve"> М5х0,8 ГОСТ9740-77</t>
  </si>
  <si>
    <t>521 Т</t>
  </si>
  <si>
    <t xml:space="preserve"> М6х1,0 ГОСТ9740-77</t>
  </si>
  <si>
    <t>522 Т</t>
  </si>
  <si>
    <t xml:space="preserve"> 25.73.20.00.00.13.10.10.1</t>
  </si>
  <si>
    <t xml:space="preserve"> М10х1,5 ГОСТ9740-77</t>
  </si>
  <si>
    <t>523 Т</t>
  </si>
  <si>
    <t xml:space="preserve"> М10х1,0 ГОСТ9740-77</t>
  </si>
  <si>
    <t>524 Т</t>
  </si>
  <si>
    <t xml:space="preserve"> М12х1,75 ГОСТ9740-77</t>
  </si>
  <si>
    <t>525 Т</t>
  </si>
  <si>
    <t xml:space="preserve"> М12х1,5 ГОСТ9740-77</t>
  </si>
  <si>
    <t>526 Т</t>
  </si>
  <si>
    <t>М14х2,0 ГОСТ9740-77</t>
  </si>
  <si>
    <t>527 Т</t>
  </si>
  <si>
    <t>М14х1,5 ГОСТ9740-77</t>
  </si>
  <si>
    <t>528 Т</t>
  </si>
  <si>
    <t xml:space="preserve"> М16х2,0 ГОСТ9740-77</t>
  </si>
  <si>
    <t>529 Т</t>
  </si>
  <si>
    <t xml:space="preserve"> М16х1,5 ГОСТ9740-77</t>
  </si>
  <si>
    <t>530 Т</t>
  </si>
  <si>
    <t xml:space="preserve"> М18х2,5 ГОСТ9740-77</t>
  </si>
  <si>
    <t>531 Т</t>
  </si>
  <si>
    <t xml:space="preserve"> М18х1,5 ГОСТ9740-77</t>
  </si>
  <si>
    <t>532 Т</t>
  </si>
  <si>
    <t>М20х1,5 ГОСТ9740-77</t>
  </si>
  <si>
    <t>533 Т</t>
  </si>
  <si>
    <t xml:space="preserve"> М22х2,5 ГОСТ9740-77</t>
  </si>
  <si>
    <t>534 Т</t>
  </si>
  <si>
    <t xml:space="preserve"> М22х1,5 ГОСТ9740-77</t>
  </si>
  <si>
    <t>535 Т</t>
  </si>
  <si>
    <t xml:space="preserve"> М24х2,0 ГОСТ9740-77</t>
  </si>
  <si>
    <t>536 Т</t>
  </si>
  <si>
    <t xml:space="preserve"> М24х1,5 ГОСТ9740-77</t>
  </si>
  <si>
    <t>537 Т</t>
  </si>
  <si>
    <t xml:space="preserve"> М27х1,5 ГОСТ9740-77</t>
  </si>
  <si>
    <t>538 Т</t>
  </si>
  <si>
    <t xml:space="preserve"> М30х3,5 ГОСТ9740-77</t>
  </si>
  <si>
    <t>539 Т</t>
  </si>
  <si>
    <t xml:space="preserve"> G1/2 ГОСТ9740-77</t>
  </si>
  <si>
    <t>540 Т</t>
  </si>
  <si>
    <t xml:space="preserve"> G3/4 ГОСТ9740-77</t>
  </si>
  <si>
    <t>541 Т</t>
  </si>
  <si>
    <t xml:space="preserve"> G1 ГОСТ9740-77</t>
  </si>
  <si>
    <t>542 Т</t>
  </si>
  <si>
    <t xml:space="preserve"> К1/8 ГОСТ 6228-80</t>
  </si>
  <si>
    <t>543 Т</t>
  </si>
  <si>
    <t xml:space="preserve"> К1/4 ГОСТ 6228-80</t>
  </si>
  <si>
    <t>544 Т</t>
  </si>
  <si>
    <t xml:space="preserve"> К3/8 ГОСТ 6228-80</t>
  </si>
  <si>
    <t>545 Т</t>
  </si>
  <si>
    <t xml:space="preserve"> К1/2 ГОСТ 6228-80</t>
  </si>
  <si>
    <t>546 Т</t>
  </si>
  <si>
    <t xml:space="preserve"> К3/4 ГОСТ 6228-80</t>
  </si>
  <si>
    <t>547 Т</t>
  </si>
  <si>
    <t xml:space="preserve"> К1 ГОСТ 6228-80</t>
  </si>
  <si>
    <t>548 Т</t>
  </si>
  <si>
    <t xml:space="preserve"> R1/2  ГОСТ 6228-80</t>
  </si>
  <si>
    <t>549 Т</t>
  </si>
  <si>
    <t xml:space="preserve"> R3/4 ГОСТ 6228-80</t>
  </si>
  <si>
    <t>550 Т</t>
  </si>
  <si>
    <t xml:space="preserve"> R1  ГОСТ 6228-80</t>
  </si>
  <si>
    <t>551 Т</t>
  </si>
  <si>
    <t>16.21.14.00.00.00.00.50.2</t>
  </si>
  <si>
    <t>Плита древесно-волокнистая из древесины</t>
  </si>
  <si>
    <t>Плита древесно-волокнистая плотностью более 0,95г/см3,  прочие</t>
  </si>
  <si>
    <t>ДВП</t>
  </si>
  <si>
    <t>лист</t>
  </si>
  <si>
    <t>552 Т</t>
  </si>
  <si>
    <t>29.32.30.00.03.01.03.01.1</t>
  </si>
  <si>
    <t>Подшипник выключения сцепления (выжимной подшипник)</t>
  </si>
  <si>
    <t>553 Т</t>
  </si>
  <si>
    <t>29.32.30.00.03.01.03.02.1</t>
  </si>
  <si>
    <t>554 Т</t>
  </si>
  <si>
    <t>28.15.10.00.00.00.75.12.1</t>
  </si>
  <si>
    <t>подшипник качения роликовый игольчатый со штампованными кольцами</t>
  </si>
  <si>
    <t>подшипник качения роликовый игольчатый  с одним штампованным наружным кольцом без сепаратора</t>
  </si>
  <si>
    <t>4074922 ГОСТ4657-82 ПОДШИПНИК</t>
  </si>
  <si>
    <t>555 Т</t>
  </si>
  <si>
    <t>28.15.10.00.00.00.11.12.1</t>
  </si>
  <si>
    <t>подшипник качения шариковый</t>
  </si>
  <si>
    <t xml:space="preserve"> подшипник качения шариковый радиальные однорядный со штампованным сепаратором наружным диаметром свыше 55 до 125 мм</t>
  </si>
  <si>
    <t>115 ГОСТ8338-75 ПОДШИПНИК</t>
  </si>
  <si>
    <t>556 Т</t>
  </si>
  <si>
    <t>28.15.10.00.00.00.11.14.1</t>
  </si>
  <si>
    <t>подшипник качения шариковый радиальный однорядный со штампованным сепаратором наружным диаметром свыше 250 до 500 мм (исключая 500 мм)</t>
  </si>
  <si>
    <t>710134 (170х260х42) ПОДШИПНИК ТУ ПО ГОСТ520-89</t>
  </si>
  <si>
    <t>557 Т</t>
  </si>
  <si>
    <t>28.15.10.00.00.00.11.11.1</t>
  </si>
  <si>
    <t>подшипник  качения шариковый радиальный однорядный со штампованным сепаратором наружным диаметром от 30 до 55 мм</t>
  </si>
  <si>
    <t>0-204 ГОСТ8338-75 ПОДШИПНИК</t>
  </si>
  <si>
    <t>558 Т</t>
  </si>
  <si>
    <t>подшипник качения шариковый радиальные однорядный со штампованным сепаратором наружным диаметром свыше 55 до 125 мм</t>
  </si>
  <si>
    <t>112 ГОСТ8338-75 ПОДШИПНИК</t>
  </si>
  <si>
    <t>559 Т</t>
  </si>
  <si>
    <t>114 ГОСТ8338-75 ПОДШИПНИК</t>
  </si>
  <si>
    <t>560 Т</t>
  </si>
  <si>
    <t>118 ГОСТ8338-75 ПОДШИПНИК</t>
  </si>
  <si>
    <t>561 Т</t>
  </si>
  <si>
    <t>204 ГОСТ8338-75 ПОДШИПНИК</t>
  </si>
  <si>
    <t>562 Т</t>
  </si>
  <si>
    <t>206 ГОСТ8338-75 ПОДШИПНИК</t>
  </si>
  <si>
    <t>563 Т</t>
  </si>
  <si>
    <t>208 ГОСТ8338-75 ПОДШИПНИК</t>
  </si>
  <si>
    <t>564 Т</t>
  </si>
  <si>
    <t>подшипник  качения шариковый радиальные однорядный со штампованным сепаратором наружным диаметром свыше 55 до 125 мм</t>
  </si>
  <si>
    <t>210 ГОСТ8338-75 ПОДШИПНИК</t>
  </si>
  <si>
    <t>565 Т</t>
  </si>
  <si>
    <t>212 ГОСТ8338-75 ПОДШИПНИК</t>
  </si>
  <si>
    <t>566 Т</t>
  </si>
  <si>
    <t>213 ГОСТ8338-75 ПОДШИПНИК</t>
  </si>
  <si>
    <t>567 Т</t>
  </si>
  <si>
    <t>214 ГОСТ8338-75 ПОДШИПНИК</t>
  </si>
  <si>
    <t>568 Т</t>
  </si>
  <si>
    <t>28.15.10.00.00.00.11.19.1</t>
  </si>
  <si>
    <t>подшипник  качения шариковый радиальный однорядный с массивным сепаратором наружным диаметром свыше 125 до 250 мм</t>
  </si>
  <si>
    <t>218 ГОСТ8338-75 ПОДШИПНИК</t>
  </si>
  <si>
    <t>569 Т</t>
  </si>
  <si>
    <t>310 ГОСТ8338-75 ПОДШИПНИК</t>
  </si>
  <si>
    <t>570 Т</t>
  </si>
  <si>
    <t xml:space="preserve"> подшипник  качения шариковый радиальные однорядный со штампованным сепаратором наружным диаметром свыше 55 до 125 мм</t>
  </si>
  <si>
    <t>311 ГОСТ8338-75 ПОДШИПНИК</t>
  </si>
  <si>
    <t>571 Т</t>
  </si>
  <si>
    <t>28.15.10.00.00.00.11.13.1</t>
  </si>
  <si>
    <t>подшипник качения шариковый радиальный однорядный со штампованным сепаратором наружным диаметром свыше 125 до 250 мм</t>
  </si>
  <si>
    <t>313 ГОСТ8338-75 ПОДШИПНИК</t>
  </si>
  <si>
    <t>572 Т</t>
  </si>
  <si>
    <t>28.15.10.00.00.00.18.34.1</t>
  </si>
  <si>
    <t>подшипник роликовый радиально-упорный двухрядный</t>
  </si>
  <si>
    <t>подшипник роликовый радиально-упорный двухрядный с коническими роликами, наружным диаметром 360 мм</t>
  </si>
  <si>
    <t>2097952 ГОСТ6364-78 ПОДШИПНИК</t>
  </si>
  <si>
    <t>573 Т</t>
  </si>
  <si>
    <t>28.15.10.00.00.00.17.22.1</t>
  </si>
  <si>
    <t>подшипник роликовый радиально-упорный с коническими роликами однорядный</t>
  </si>
  <si>
    <t>подшипник роликовый радиально-упорный с коническими роликами однорядный, наружным диаметром 130 мм</t>
  </si>
  <si>
    <t>7215А ГОСТ27365-87 ПОДШИПНИК</t>
  </si>
  <si>
    <t>574 Т</t>
  </si>
  <si>
    <t>28.15.10.00.00.00.17.21.1</t>
  </si>
  <si>
    <t>подшипник роликовый радиально-упорный с коническими роликами однорядный, наружным диаметром 120 мм</t>
  </si>
  <si>
    <t>7311 ТУ37.006.162-89 ПОДШИПНИК</t>
  </si>
  <si>
    <t>575 Т</t>
  </si>
  <si>
    <t>7311А ГОСТ27365-87 ПОДШИПНИК</t>
  </si>
  <si>
    <t>576 Т</t>
  </si>
  <si>
    <t>28.15.10.00.00.00.17.24.1</t>
  </si>
  <si>
    <t>подшипник роликовый радиально-упорный с коническими роликами однорядный, наружным диаметром 150 мм</t>
  </si>
  <si>
    <t>7314 ТУ37.006.162-89 ПОДШИПНИК</t>
  </si>
  <si>
    <t>577 Т</t>
  </si>
  <si>
    <t>7314А ГОСТ27365-87 ПОДШИПНИК</t>
  </si>
  <si>
    <t>578 Т</t>
  </si>
  <si>
    <t>28.15.10.00.00.00.17.14.1</t>
  </si>
  <si>
    <t>подшипник роликовый радиально-упорный с коническими роликами однорядный, наружным диаметром 62 мм</t>
  </si>
  <si>
    <t>2007107 ТУ37.006.162-89 ПОДШИПНИК</t>
  </si>
  <si>
    <t>579 Т</t>
  </si>
  <si>
    <t>28.15.10.00.00.00.17.18.1</t>
  </si>
  <si>
    <t>подшипник роликовый радиально-упорный с коническими роликами однорядный, наружным диаметром 90 мм</t>
  </si>
  <si>
    <t>2007111 ТУ37.006.162-89 ПОДШИПНИК</t>
  </si>
  <si>
    <t>580 Т</t>
  </si>
  <si>
    <t>28.15.10.00.00.00.17.19.1</t>
  </si>
  <si>
    <t>подшипник роликовый радиально-упорный с коническими роликами однорядный, наружным диаметром 100 мм</t>
  </si>
  <si>
    <t>2007113А ГОСТ27365-87 ПОДШИПНИК</t>
  </si>
  <si>
    <t>581 Т</t>
  </si>
  <si>
    <t>7211 ТУ37.006.162-89 ПОДШИПНИК</t>
  </si>
  <si>
    <t>582 Т</t>
  </si>
  <si>
    <t>28.15.10.00.00.00.17.20.1</t>
  </si>
  <si>
    <t>подшипник роликовый радиально-упорный с коническими роликами однорядный, наружным диаметром 110 мм</t>
  </si>
  <si>
    <t>7212 ТУ37.006.162-89 ПОДШИПНИК</t>
  </si>
  <si>
    <t>583 Т</t>
  </si>
  <si>
    <t>28.15.10.00.00.00.17.25.1</t>
  </si>
  <si>
    <t>подшипник роликовый радиально-упорный с коническими роликами однорядный, наружным диаметром 160 мм</t>
  </si>
  <si>
    <t>7218А ГОСТ27365-87 ПОДШИПНИК</t>
  </si>
  <si>
    <t>584 Т</t>
  </si>
  <si>
    <t>28.15.10.00.00.00.17.23.1</t>
  </si>
  <si>
    <t>подшипник роликовый радиально-упорный с коническими роликами однорядный, наружным диаметром 140 мм</t>
  </si>
  <si>
    <t>7313 ТУ37.006.162-89 ПОДШИПНИК</t>
  </si>
  <si>
    <t>585 Т</t>
  </si>
  <si>
    <t>7313А ГОСТ27365-87 ПОДШИПНИК</t>
  </si>
  <si>
    <t>586 Т</t>
  </si>
  <si>
    <t>7509 ТУ37.006.162-89 ПОДШИПНИК</t>
  </si>
  <si>
    <t>587 Т</t>
  </si>
  <si>
    <t>7612А ГОСТ27365-87 ПОДШИПНИК</t>
  </si>
  <si>
    <t>588 Т</t>
  </si>
  <si>
    <t>7613А ГОСТ27365-87 ПОДШИПНИК</t>
  </si>
  <si>
    <t>589 Т</t>
  </si>
  <si>
    <t>28.15.10.00.00.00.17.26.1</t>
  </si>
  <si>
    <t>подшипник роликовый радиально-упорный с коническими роликами однорядный, наружным диаметром 170 мм</t>
  </si>
  <si>
    <t>7616 ТУ37.006.162-89 ПОДШИПНИК</t>
  </si>
  <si>
    <t>590 Т</t>
  </si>
  <si>
    <t>28.15.10.00.00.00.17.28.1</t>
  </si>
  <si>
    <t>подшипник роликовый радиально-упорный с коническими роликами однорядный, наружным диаметром 190 мм</t>
  </si>
  <si>
    <t>7618 ТУ37.006.162-89 ПОДШИПНИК</t>
  </si>
  <si>
    <t>591 Т</t>
  </si>
  <si>
    <t>7624 ТУ37.006.162-89 ПОДШИПНИК</t>
  </si>
  <si>
    <t>592 Т</t>
  </si>
  <si>
    <t>8222 ГОСТ7872-89 ПОДШИПНИК</t>
  </si>
  <si>
    <t>593 Т</t>
  </si>
  <si>
    <t>8320 ГОСТ7872-89 ПОДШИПНИК</t>
  </si>
  <si>
    <t>594 Т</t>
  </si>
  <si>
    <t>28.15.10.00.00.00.13.12.1</t>
  </si>
  <si>
    <t>подшипник роликовый радиальный с короткими цилиндрическими роликами</t>
  </si>
  <si>
    <t>подшипник роликовый радиальный с короткими цилиндрическими роликами с однобортовым внутренним кольцом, наружным диаметром 260 мм</t>
  </si>
  <si>
    <t>32617 ГОСТ8328-75 ПОДШИПНИК</t>
  </si>
  <si>
    <t>595 Т</t>
  </si>
  <si>
    <t>42218 ГОСТ8328-75 ПОДШИПНИК</t>
  </si>
  <si>
    <t>596 Т</t>
  </si>
  <si>
    <t>42224 ГОСТ8328-75 ПОДШИПНИК</t>
  </si>
  <si>
    <t>597 Т</t>
  </si>
  <si>
    <t>28.15.10.00.00.00.13.18.1</t>
  </si>
  <si>
    <t xml:space="preserve"> подшипник роликовый радиальный с короткими цилиндрическими роликами с безбортовым наружным кольцом с металлическим массивным сепаратором, наружным диаметром 400 мм</t>
  </si>
  <si>
    <t>92152 260х400х65 КАТАЛОГ ЦИНТИАН ПОДШИПНИК</t>
  </si>
  <si>
    <t>598 Т</t>
  </si>
  <si>
    <t>28.15.10.00.00.00.14.29.1</t>
  </si>
  <si>
    <t>подшипник роликовый радиальный сферический двухрядный</t>
  </si>
  <si>
    <t>подшипник роликовый радиальный сферический двухрядный, наружным диаметром 240 мм</t>
  </si>
  <si>
    <t>3003132 ГОСТ5721-75 ПОДШИПНИК</t>
  </si>
  <si>
    <t>599 Т</t>
  </si>
  <si>
    <t>28.15.10.00.00.00.14.26.1</t>
  </si>
  <si>
    <t xml:space="preserve"> подшипник роликовый радиальный сферический двухрядный, наружным диаметром 215 мм</t>
  </si>
  <si>
    <t>3524 ГОСТ5721-75 ПОДШИПНИК</t>
  </si>
  <si>
    <t>600 Т</t>
  </si>
  <si>
    <t>28.15.10.00.00.00.14.28.1</t>
  </si>
  <si>
    <t>подшипник роликовый радиальный сферический двухрядный, наружным диаметром 230 мм</t>
  </si>
  <si>
    <t>3526 ГОСТ5721-75 ПОДШИПНИК</t>
  </si>
  <si>
    <t>601 Т</t>
  </si>
  <si>
    <t>28.15.10.00.00.00.14.12.1</t>
  </si>
  <si>
    <t>подшипник роликовый радиальный сферический двухрядный, наружным диаметром 90 мм</t>
  </si>
  <si>
    <t>3608 ГОСТ5721-75 ПОДШИПНИК</t>
  </si>
  <si>
    <t>602 Т</t>
  </si>
  <si>
    <t>28.15.10.00.00.00.14.23.1</t>
  </si>
  <si>
    <t>подшипник роликовый радиальный сферический двухрядный, наружным диаметром 190 мм</t>
  </si>
  <si>
    <t>3618 ГОСТ5721-75 ПОДШИПНИК</t>
  </si>
  <si>
    <t>603 Т</t>
  </si>
  <si>
    <t>подшипник роликовый радиальный сферический двухрядный, наружным диаметром 215 мм</t>
  </si>
  <si>
    <t>3620 ГОСТ5721-75 ПОДШИПНИК</t>
  </si>
  <si>
    <t>604 Т</t>
  </si>
  <si>
    <t>28.15.10.00.00.00.10.16.1</t>
  </si>
  <si>
    <t>подшипник шариковый радиальный</t>
  </si>
  <si>
    <t>подшипник  качения шариковый радиальный однорядные с канавкой на наружном кольце наружным диаметром от 30 до 55 мм</t>
  </si>
  <si>
    <t>80204 ГОСТ7242-81 ПОДШИПНИК</t>
  </si>
  <si>
    <t>605 Т</t>
  </si>
  <si>
    <t>28.15.10.00.00.00.54.11.1</t>
  </si>
  <si>
    <t>подшипник шариковый радиальный однорядный с одной защитной шайбой</t>
  </si>
  <si>
    <t xml:space="preserve"> подшипник качения шариковый радиальный однорядные с одной защитной шайбой наружным диаметром от 30 до 55 мм</t>
  </si>
  <si>
    <t>60205 ГОСТ7242-81 ПОДШИПНИК</t>
  </si>
  <si>
    <t>606 Т</t>
  </si>
  <si>
    <t>28.15.10.00.00.00.52.11.1</t>
  </si>
  <si>
    <t>подшипник шариковый упорно-радиальный</t>
  </si>
  <si>
    <t>подшипник качения шариковый упорно-радиальный наружным диаметром свыше 125 до 250 мм</t>
  </si>
  <si>
    <t>8324 ГОСТ7872-89 ПОДШИПНИК</t>
  </si>
  <si>
    <t>607 Т</t>
  </si>
  <si>
    <t>28.15.10.00.00.00.47.13.1</t>
  </si>
  <si>
    <t>подшипник шариковый упорный одинарный со штампованным сепаратором</t>
  </si>
  <si>
    <t>подшипник качения шариковый упорный одинарные со штампованным сепаратором наружным диаметром свыше 125 до 250 мм</t>
  </si>
  <si>
    <t>8326 ГОСТ7872-89 ПОДШИПНИК</t>
  </si>
  <si>
    <t>608 Т</t>
  </si>
  <si>
    <t>8334Н ГОСТ7872-89 ПОДШИПНИК</t>
  </si>
  <si>
    <t>609 Т</t>
  </si>
  <si>
    <t>28.15.10.00.00.00.33.10.1</t>
  </si>
  <si>
    <t xml:space="preserve">подшипник шарнирный </t>
  </si>
  <si>
    <t>подшипник шарнирный, наружным диаметром 230 мм</t>
  </si>
  <si>
    <t>ШС40 ГОСТ3635-78 ПОДШИПНИК</t>
  </si>
  <si>
    <t>610 Т</t>
  </si>
  <si>
    <t>24.10.21.00.00.11.13.11.1</t>
  </si>
  <si>
    <t>Поковка</t>
  </si>
  <si>
    <t>Из углеродистой стали, ГОСТ 7062-90</t>
  </si>
  <si>
    <t>ст. 40ХН2МА  чертеж  ПАП60.07.02.024 "СТВОЛ"</t>
  </si>
  <si>
    <t>611 Т</t>
  </si>
  <si>
    <t>ст 40ХН2МА чертеж ПАП60.51.00.001 "ОСЬ"</t>
  </si>
  <si>
    <t>612 Т</t>
  </si>
  <si>
    <t>ст.40Х  чертёж АР-2.18.00.001 "Вилка"</t>
  </si>
  <si>
    <t>613 Т</t>
  </si>
  <si>
    <t>24.10.23.00.00.11.12.11.2</t>
  </si>
  <si>
    <t>Из легированной стали, ГОСТ 7062-90</t>
  </si>
  <si>
    <t>из стали 40Х по чертежу  ПАП60.02.16.035 "ВАЛ-ШЕСТРНЯ"</t>
  </si>
  <si>
    <t>614 Т</t>
  </si>
  <si>
    <t>из стали 40Х по чертежу  ПАП60.02.16.034 "КОЛЕСО"</t>
  </si>
  <si>
    <t>615 Т</t>
  </si>
  <si>
    <t>25.73.20.00.00.10.22.10.1</t>
  </si>
  <si>
    <t xml:space="preserve">полотно </t>
  </si>
  <si>
    <t xml:space="preserve">ножовочное </t>
  </si>
  <si>
    <t>616 Т</t>
  </si>
  <si>
    <t>23.51.12.00.00.10.10.10.1</t>
  </si>
  <si>
    <t>Портландцемент</t>
  </si>
  <si>
    <t>без минеральных добавок, марки ПЦ 400-Д0 (М 400-Д0), ГОСТ 10178-85</t>
  </si>
  <si>
    <t>цемент м 400</t>
  </si>
  <si>
    <t>617 Т</t>
  </si>
  <si>
    <t>28.12.13.00.00.00.10.23.1</t>
  </si>
  <si>
    <t xml:space="preserve">Поршневой насос </t>
  </si>
  <si>
    <t>поршневой насос с номинальным давлением 40 МПА</t>
  </si>
  <si>
    <t>310.4.160.03.06 ТУ22-1.020-100-95 НАСОС АКСИАЛЬНО-ПОРШНЕВОЙ НЕРЕГУЛИРУЕМЫЙ</t>
  </si>
  <si>
    <t>618 Т</t>
  </si>
  <si>
    <t>27.12.40.16.11.11.11.10.1</t>
  </si>
  <si>
    <t>Пост управления</t>
  </si>
  <si>
    <t>кнопочный  взрывозащищёный</t>
  </si>
  <si>
    <t>ПВК-13У1 ИМШБ.642254.017ТУ ПОСТ</t>
  </si>
  <si>
    <t>619 Т</t>
  </si>
  <si>
    <t>ПВК-35ХЛ1 ТУ16-89 ИМШБ.642254.017ТУ ПОСТ УПРАВЛЕНИЯ</t>
  </si>
  <si>
    <t>620 Т</t>
  </si>
  <si>
    <t>КУ-92-1Exd II ВТ5-У2 ТУ16-526.201-75 ПОСТ УПРАВЛЕНИЯ КНОПОЧНЫЙ ВЗРЫВОЗАЩИЩЕН</t>
  </si>
  <si>
    <t>621 Т</t>
  </si>
  <si>
    <t>27.12.21.12.11.11.11.10.1</t>
  </si>
  <si>
    <t>Предохранитель самовосстанавливающийся</t>
  </si>
  <si>
    <t>устройство неоднократного срабатывания</t>
  </si>
  <si>
    <t>100-3536010 ПРЕДОХРАНИТЕЛЬ ОТ ЗАМЕРЗАНИЯ</t>
  </si>
  <si>
    <t>622 Т</t>
  </si>
  <si>
    <t>29.3722 20А ТУ37.003.1415-92 ПРЕДОХРАНИТЕЛЬ ТЕРМОБИМЕТАЛЛИЧЕСКИЙ</t>
  </si>
  <si>
    <t>623 Т</t>
  </si>
  <si>
    <t>291.3722 30А ТУ37.003.1415-92 ПРЕДОХРАНИТЕЛЬ ТЕРМОБИМЕТАЛЛИЧЕСКИЙ</t>
  </si>
  <si>
    <t>624 Т</t>
  </si>
  <si>
    <t>28.14.11.27.00.00.00.01.1</t>
  </si>
  <si>
    <t>Предохранительный клапан стальной</t>
  </si>
  <si>
    <t>Предохранительный клапан стальной, тип соединения - фланцевое</t>
  </si>
  <si>
    <t>МКПВ-20/3С2Р2УХЛ4 ТУ2-053-1737-85 КЛАПАН ПРЕДОХРАНИТЕЛЬНЫЙ</t>
  </si>
  <si>
    <t>625 Т</t>
  </si>
  <si>
    <t>МКПВ-20/3Т2Р2УХЛ4 ТУ2-053-1737-85 КЛАПАН ПРЕДОХРАНИТЕЛЬНЫЙ</t>
  </si>
  <si>
    <t>626 Т</t>
  </si>
  <si>
    <t>13.92.29.00.00.00.60.11.1</t>
  </si>
  <si>
    <t xml:space="preserve">Предохранительный пояс  </t>
  </si>
  <si>
    <t>Предохранительные пояса безлямочные страховочные</t>
  </si>
  <si>
    <t>монтажный</t>
  </si>
  <si>
    <t>627 Т</t>
  </si>
  <si>
    <t>26.51.44.00.00.00.01.12.1</t>
  </si>
  <si>
    <t>Преобразователи систем дистанционной передачи информации</t>
  </si>
  <si>
    <t>С унифицированными сигналами.</t>
  </si>
  <si>
    <t>ДС-Б-050МВ ТУ4217-008-25969080-96 КОМПЛЕКТ</t>
  </si>
  <si>
    <t>628 Т</t>
  </si>
  <si>
    <t>25.94.11.00.00.25.10.10.1</t>
  </si>
  <si>
    <t>Пресс-масленка</t>
  </si>
  <si>
    <t>прямая (резьбовая) для пластиных смазочных материалов</t>
  </si>
  <si>
    <t>1.1.Ц6 ГОСТ19853-74 МАСЛЕНКА</t>
  </si>
  <si>
    <t>629 Т</t>
  </si>
  <si>
    <t>1.2.Ц6 ГОСТ19853-74 МАСЛЕНКА</t>
  </si>
  <si>
    <t>630 Т</t>
  </si>
  <si>
    <t>2.2.45.Ц6 ГОСТ19853-74 МАСЛЕНКА</t>
  </si>
  <si>
    <t>631 Т</t>
  </si>
  <si>
    <t>27.90.32.00.00.01.05.55.2</t>
  </si>
  <si>
    <t>Припой</t>
  </si>
  <si>
    <t>Элемент для пайки металлов</t>
  </si>
  <si>
    <t>ПОС-61 ГОСТ 21931-76</t>
  </si>
  <si>
    <t>632 Т</t>
  </si>
  <si>
    <t>27.32.13.00.01.04.16.05.1</t>
  </si>
  <si>
    <t>Провод</t>
  </si>
  <si>
    <t>ТРВ тр 2*0,5</t>
  </si>
  <si>
    <t>Провод телефонный</t>
  </si>
  <si>
    <t>633 Т</t>
  </si>
  <si>
    <t>24.34.11.00.10.14.18.11.1</t>
  </si>
  <si>
    <t>Проволока</t>
  </si>
  <si>
    <t>Стальная, холоднотянутая, из углеродистой стали, номинальный диаметр - 6,00 мм.</t>
  </si>
  <si>
    <t>634 Т</t>
  </si>
  <si>
    <t>24.34.11.00.10.14.16.11.1</t>
  </si>
  <si>
    <t>Стальная, холоднотянутая, из углеродистой стали, номинальный диаметр - 3,00 мм.</t>
  </si>
  <si>
    <t>Пров. Autrod 12.24 диам. 3 мм</t>
  </si>
  <si>
    <t>635 Т</t>
  </si>
  <si>
    <t>24.34.11.00.10.14.19.16.1</t>
  </si>
  <si>
    <t>Стальная, холоднотянутая, из углеродистой стали, номинальный диаметр - 10,50 мм.</t>
  </si>
  <si>
    <t xml:space="preserve">  Пров. Flux OK 10.71</t>
  </si>
  <si>
    <t>636 Т</t>
  </si>
  <si>
    <t>24.34.11.00.10.14.15.14.1</t>
  </si>
  <si>
    <t>Стальная, холоднотянутая, из углеродистой стали, номинальный диаметр - 2,40 мм.</t>
  </si>
  <si>
    <t>Пров. Tigrod 12.64 диам. 2,4</t>
  </si>
  <si>
    <t>637 Т</t>
  </si>
  <si>
    <t>24.34.11.00.10.14.10.05.1</t>
  </si>
  <si>
    <t xml:space="preserve">Проволока </t>
  </si>
  <si>
    <t>Стальная,из углеродистой стали</t>
  </si>
  <si>
    <t>сталь СВ08А диам. 2,0 мм</t>
  </si>
  <si>
    <t>638 Т</t>
  </si>
  <si>
    <t>24.34.11.00.10.15.10.11.1</t>
  </si>
  <si>
    <t>Стальная, сварочная, ГОСТ 2246-70</t>
  </si>
  <si>
    <t>диам. 1,2 мм сталь СВ08Г2С ГОСТ 2246-70 на кассетах К-300</t>
  </si>
  <si>
    <t>639 Т</t>
  </si>
  <si>
    <t>24.34.11.00.10.14.14.14.1</t>
  </si>
  <si>
    <t>Стальная, холоднотянутая, из углеродистой стали, номинальный диаметр - 1,20 мм.</t>
  </si>
  <si>
    <t>сталь СВ08Г2С диам. 1,2 мм  омедненная</t>
  </si>
  <si>
    <t>640 Т</t>
  </si>
  <si>
    <t>17.29.19.80.00.00.00.10.1</t>
  </si>
  <si>
    <t>Проездной билет</t>
  </si>
  <si>
    <t>Документ, напечатанный на бумажном носителе и удостоверяющий право на получение платной услуги (проезд на общественном транспорте).</t>
  </si>
  <si>
    <t>Месячный проездной билет на автобус</t>
  </si>
  <si>
    <t>641 Т</t>
  </si>
  <si>
    <t>27.40.33.00.00.10.30.10.1</t>
  </si>
  <si>
    <t xml:space="preserve">Прожектор  </t>
  </si>
  <si>
    <t>ПЗС-45 - прожектор заливающего света, отражатель - стеклянный симметричный, корпус - из листовой стали, окрашен снаружи и изнутри черной краской, мощность - 250 Вт.</t>
  </si>
  <si>
    <t>ПЗС-ВМ-250 ПРАЦ.676126.009ТУ ПРОЖЕКТОР(1 ВВОД, 1 ЗАГЛУШКА)</t>
  </si>
  <si>
    <t>642 Т</t>
  </si>
  <si>
    <t>24.10.32.00.00.10.10.17.1</t>
  </si>
  <si>
    <t>Прокат</t>
  </si>
  <si>
    <t xml:space="preserve">из стали нелегированной, горячекатаный, полосовой, ГОСТ 103-2006(ГОСТ 103-76), ширина полосы 20 мм </t>
  </si>
  <si>
    <t>8,0*20-БТ1 ГОСТ 103-06/ст5сп-2ГП ГОСТ 535-05</t>
  </si>
  <si>
    <t>643 Т</t>
  </si>
  <si>
    <t>24.10.33.00.00.10.10.13.2</t>
  </si>
  <si>
    <t>из стали листовой нержавеющей, толщина от 4 до 6 мм,  размер листа 1250х2500 мм</t>
  </si>
  <si>
    <t>12Х18Н10Т</t>
  </si>
  <si>
    <t>644 Т</t>
  </si>
  <si>
    <t>24.10.33.00.00.10.12.12.2</t>
  </si>
  <si>
    <t>из стали листовой нержавеющей, толщина от 28 до 100 мм,  размер листа 1500х6000 мм</t>
  </si>
  <si>
    <t>645 Т</t>
  </si>
  <si>
    <t>24.10.36.00.00.10.10.27.1</t>
  </si>
  <si>
    <t>стальной горячекатаный круглый, д. 5-270  мм ГОСТ 2590-2006</t>
  </si>
  <si>
    <t>сталь 35,45</t>
  </si>
  <si>
    <t>646 Т</t>
  </si>
  <si>
    <t>сталь 20</t>
  </si>
  <si>
    <t>647 Т</t>
  </si>
  <si>
    <t>24.10.41.00.00.11.10.11.1</t>
  </si>
  <si>
    <t>Шестигранный, стальной, ГОСТ 8560-78</t>
  </si>
  <si>
    <t>сталь 35,20,45,40Х</t>
  </si>
  <si>
    <t>648 Т</t>
  </si>
  <si>
    <t>24.33.12.00.12.10.10.11.1</t>
  </si>
  <si>
    <t>Сталь круглая, нержавеющая</t>
  </si>
  <si>
    <t>649 Т</t>
  </si>
  <si>
    <t>24.33.12.00.12.10.10.13.1</t>
  </si>
  <si>
    <t>Сталь круглая ГОСТ 4543-71</t>
  </si>
  <si>
    <t>от 10 до 20 мм сталь 40Х</t>
  </si>
  <si>
    <t>650 Т</t>
  </si>
  <si>
    <t>от 20 до 250 мм сталь 40Х</t>
  </si>
  <si>
    <t>651 Т</t>
  </si>
  <si>
    <t>диаметром от 50 до 250 мм. ст. 38Х2МЮА</t>
  </si>
  <si>
    <t>652 Т</t>
  </si>
  <si>
    <t>диаметром от 50 до 250 мм. ст. 40ХН2МА</t>
  </si>
  <si>
    <t>653 Т</t>
  </si>
  <si>
    <t>диаметром 30 мм. ст. 38ХС</t>
  </si>
  <si>
    <t>654 Т</t>
  </si>
  <si>
    <t>диаметром 75 мм. ст. 38ХС</t>
  </si>
  <si>
    <t>655 Т</t>
  </si>
  <si>
    <t>диаметром от 50 до 150 мм. ст. 40ХН</t>
  </si>
  <si>
    <t>656 Т</t>
  </si>
  <si>
    <t>24.10.42.00.00.10.10.05.1</t>
  </si>
  <si>
    <t>листовой, из нержавеющей стали</t>
  </si>
  <si>
    <t>0,5 AISI430 BA</t>
  </si>
  <si>
    <t>657 Т</t>
  </si>
  <si>
    <t>24.10.34.00.00.10.11.11.2</t>
  </si>
  <si>
    <t xml:space="preserve">Прокат </t>
  </si>
  <si>
    <t>Тонколистовой, горячекатанный, коррозийнно-стойкий, жаростойкий и жаропрочный, ГОСТ 5582-75</t>
  </si>
  <si>
    <t>толщина от 5 до 12, сталь 12Х1МФ</t>
  </si>
  <si>
    <t>658 Т</t>
  </si>
  <si>
    <t>24.10.34.00.00.10.13.11.2</t>
  </si>
  <si>
    <t>из стали повышенной прочности, ГОСТ 19281-89</t>
  </si>
  <si>
    <t>диаметром от 10 до 250 мм сталь 09Г2С</t>
  </si>
  <si>
    <t>659 Т</t>
  </si>
  <si>
    <t>листовой прокат, толщиной от 5 до 25</t>
  </si>
  <si>
    <t>660 Т</t>
  </si>
  <si>
    <t>листовой прокат, толщиной от 25 до 60</t>
  </si>
  <si>
    <t>661 Т</t>
  </si>
  <si>
    <t xml:space="preserve"> листовой прокат, толщиной от 60 до 90</t>
  </si>
  <si>
    <t>662 Т</t>
  </si>
  <si>
    <t>листовой прокат, толщиной от 90 до 140</t>
  </si>
  <si>
    <t>663 Т</t>
  </si>
  <si>
    <t>29.32.30.00.05.01.03.04.1</t>
  </si>
  <si>
    <t>Промежуточный карданный вал</t>
  </si>
  <si>
    <t xml:space="preserve"> в сборе с шарниром, фланцами, промежуточной опорой, для грузовых автомобилей</t>
  </si>
  <si>
    <t>210Г-2204010-17 ВАЛ КАРДАННЫЙ</t>
  </si>
  <si>
    <t>664 Т</t>
  </si>
  <si>
    <t>214-2203010-18 ВАЛ КАРДАННЫЙ</t>
  </si>
  <si>
    <t>665 Т</t>
  </si>
  <si>
    <t>255Б-2204010-06 ВАЛ КАРДАННЫЙ</t>
  </si>
  <si>
    <t>666 Т</t>
  </si>
  <si>
    <t>255Б-2204010-07 ВАЛ КАРДАННЫЙ</t>
  </si>
  <si>
    <t>667 Т</t>
  </si>
  <si>
    <t>257-2202010-17 ВАЛ КАРДАННЫЙ</t>
  </si>
  <si>
    <t>668 Т</t>
  </si>
  <si>
    <t>255-2202010-04 ВАЛ КАРДАННЫЙ ПРОМЕЖУТОЧНЫЙ ОСНОВНОЙ</t>
  </si>
  <si>
    <t>669 Т</t>
  </si>
  <si>
    <t>210Г-2202045-04 КАРДАННЫЙ ШАРНИР</t>
  </si>
  <si>
    <t>670 Т</t>
  </si>
  <si>
    <t>19.20.31.00.00.00.00.10.2</t>
  </si>
  <si>
    <t>Пропан технический</t>
  </si>
  <si>
    <t>Массовая доля сероводорода и меркаптановой серы, %, не больше 0,013, Интенсивность запаха, баллов, не менее 3</t>
  </si>
  <si>
    <t>ГОСТ 20448-90</t>
  </si>
  <si>
    <t>671 Т</t>
  </si>
  <si>
    <t>26.11.30.00.11.12.19.34.1</t>
  </si>
  <si>
    <t>Процессор</t>
  </si>
  <si>
    <t>Центральный, Многоядерный. Сокет - Socket LGA 1156, тактовая частота - 3330 МГц</t>
  </si>
  <si>
    <t>Центральный процессор</t>
  </si>
  <si>
    <t>672 Т</t>
  </si>
  <si>
    <t>673 Т</t>
  </si>
  <si>
    <t>674 Т</t>
  </si>
  <si>
    <t>675 Т</t>
  </si>
  <si>
    <t>676 Т</t>
  </si>
  <si>
    <t>24.42.22.00.00.10.10.11.1</t>
  </si>
  <si>
    <t>Прутки</t>
  </si>
  <si>
    <t>Алюминиевые, ГОСТ 21488-97</t>
  </si>
  <si>
    <t>АМг6</t>
  </si>
  <si>
    <t>677 Т</t>
  </si>
  <si>
    <t>24.44.22.00.00.03.00.04.1</t>
  </si>
  <si>
    <t>Пруток</t>
  </si>
  <si>
    <t xml:space="preserve">бронзовый, круглый прессованный, диаметром 20 мм </t>
  </si>
  <si>
    <t>Браж9-4</t>
  </si>
  <si>
    <t>678 Т</t>
  </si>
  <si>
    <t>24.44.22.00.00.03.00.10.1</t>
  </si>
  <si>
    <t xml:space="preserve">бронзовый, круглый прессованный, диаметром 30 мм </t>
  </si>
  <si>
    <t>679 Т</t>
  </si>
  <si>
    <t>24.44.22.00.00.03.00.14.1</t>
  </si>
  <si>
    <t xml:space="preserve">бронзовый, круглый прессованный, диаметром 40 мм </t>
  </si>
  <si>
    <t>680 Т</t>
  </si>
  <si>
    <t>24.44.22.00.00.03.00.18.1</t>
  </si>
  <si>
    <t xml:space="preserve">бронзовый, круглый прессованный, диаметром 50 мм </t>
  </si>
  <si>
    <t>681 Т</t>
  </si>
  <si>
    <t>24.44.22.00.00.03.00.19.1</t>
  </si>
  <si>
    <t xml:space="preserve">бронзовый, круглый прессованный, диаметром 51-100 мм </t>
  </si>
  <si>
    <t>Браж9-4, Бро5ц5с5</t>
  </si>
  <si>
    <t>682 Т</t>
  </si>
  <si>
    <t>24.44.22.00.00.03.00.20.1</t>
  </si>
  <si>
    <t xml:space="preserve">бронзовый, круглый прессованный, диаметром 101-160 мм </t>
  </si>
  <si>
    <t>683 Т</t>
  </si>
  <si>
    <t>28.13.31.00.00.00.14.18.1</t>
  </si>
  <si>
    <t>пятилинейный пневмораспределитель</t>
  </si>
  <si>
    <t>пятилинейный двухпозиционный пневмораспределитель с одно- и двухсторонним пневматическим управлением, с условным проходом, Ду 6 мм</t>
  </si>
  <si>
    <t>VSA4130-04-X59 ПНЕВМОРАСПРЕДЕЛИТЕЛЬ</t>
  </si>
  <si>
    <t>684 Т</t>
  </si>
  <si>
    <t>26.30.30.12.11.11.11.15.1</t>
  </si>
  <si>
    <t>Разъем телефонный</t>
  </si>
  <si>
    <t>Коннектор модульный RJ45</t>
  </si>
  <si>
    <t>RJ45</t>
  </si>
  <si>
    <t>685 Т</t>
  </si>
  <si>
    <t>26.20.16.13.11.12.11.10.1</t>
  </si>
  <si>
    <t>Ракель</t>
  </si>
  <si>
    <t>упругая стальная лента, удаляющая избыток краски с пробельных элементов формного цилиндра.</t>
  </si>
  <si>
    <t>686 Т</t>
  </si>
  <si>
    <t>28.12.20.00.00.00.36.00.1</t>
  </si>
  <si>
    <t>распределитель смазки</t>
  </si>
  <si>
    <t>питатель, для гидравлических систем технологического оборудования</t>
  </si>
  <si>
    <t>5000-HD842509 ГИДРОРАСПРЕДЕЛИТЕЛЬ</t>
  </si>
  <si>
    <t>687 Т</t>
  </si>
  <si>
    <t>20.59.59.00.17.10.10.11.2</t>
  </si>
  <si>
    <t>Растворитель</t>
  </si>
  <si>
    <t>смесь летучих органических жидкостей, марка 646, ГОСТ 18188-72</t>
  </si>
  <si>
    <t xml:space="preserve">растворитель марки 646, ГОСТ 18188-72 </t>
  </si>
  <si>
    <t>688 Т</t>
  </si>
  <si>
    <t>22.19.35.00.80.20.40.06.1</t>
  </si>
  <si>
    <t>РВД тип II - с двумя металлическими оплетками</t>
  </si>
  <si>
    <t>Рукав резиновый высокого давления с двумя металлическими оплетками, неармированный, группы Z (изготавливаются с применением проволоки с латунированной поверхностью и разрывным усилием не менее 20,0 кг), с  внутренним диаметром 12мм</t>
  </si>
  <si>
    <t>РВД 9УПА5017.000-01(РВД 12- 2SN-735-DK М22х1.5(11)/М22х1,5(11)</t>
  </si>
  <si>
    <t>689 Т</t>
  </si>
  <si>
    <t>РВД 9УПА5017.000-02(РВД 12- 2SN-835-DK М22х1.5(11)/М22х1.5(11)</t>
  </si>
  <si>
    <t>2031</t>
  </si>
  <si>
    <t>690 Т</t>
  </si>
  <si>
    <t>22.19.35.00.80.20.40.10.1</t>
  </si>
  <si>
    <t>Рукав резиновый высокого давления с двумя металлическими оплетками, неармированный, группы Z (изготавливаются с применением проволоки с латунированной поверхностью и разрывным усилием не менее 20,0 кг), с  внутренним диаметром 20мм</t>
  </si>
  <si>
    <t>9УПА.50.18.000 (РВД 20- 2SN-2608-DK М33х1.5(11)/М33х1.5(11)</t>
  </si>
  <si>
    <t>3056</t>
  </si>
  <si>
    <t>691 Т</t>
  </si>
  <si>
    <t>РВД МБУ11.11.010(РВД 20- 2SN-3100-DK М33х1.5(11)/М33х1.5(11)</t>
  </si>
  <si>
    <t>2800</t>
  </si>
  <si>
    <t>692 Т</t>
  </si>
  <si>
    <t>РВД МБУ11.11.010-02(РВД 20- 2SN-900-DK М33х1.5(11)/М33х1.5(11)</t>
  </si>
  <si>
    <t>3572</t>
  </si>
  <si>
    <t>693 Т</t>
  </si>
  <si>
    <t>РВД МБУ11.11.010-10 (РВД 20- 2SN-2600-DK М33х1.5(11)/DK М33х1.5(11)</t>
  </si>
  <si>
    <t>1092</t>
  </si>
  <si>
    <t>694 Т</t>
  </si>
  <si>
    <t>РВД МБУ11.11.040 (РВД 20- 2SN-3680-DK М22х1.5(11)/DK М22х1.5(11)</t>
  </si>
  <si>
    <t>3480</t>
  </si>
  <si>
    <t>695 Т</t>
  </si>
  <si>
    <t>22.19.35.00.80.20.20.04.1</t>
  </si>
  <si>
    <t>Рукав резиновый высокого давления с двумя металлическими оплетками, неармированный, группы Б (изготавливаются с применением проволоки с разрывным усилием не менее 17,5 кг), с  внутренним диаметром 10мм</t>
  </si>
  <si>
    <t>РВД МБУ11.11.040-03 (РВД 10- 2SN-1580-DK М22х1.5(11)/М22х1.5(11)</t>
  </si>
  <si>
    <t>2240</t>
  </si>
  <si>
    <t>696 Т</t>
  </si>
  <si>
    <t>РВД МБУ11.11.040-17(РВД 10- 2SN-1180-DK М22х1.5(11)/  М22х1.5(11)</t>
  </si>
  <si>
    <t>3093</t>
  </si>
  <si>
    <t>697 Т</t>
  </si>
  <si>
    <t>22.19.35.00.80.20.20.09.1</t>
  </si>
  <si>
    <t>Рукав резиновый высокого давления с двумя металлическими оплетками, неармированный, группы Б (изготавливаются с применением проволоки с разрывным усилием не менее 17,5 кг), с  внутренним диаметром 32мм</t>
  </si>
  <si>
    <t>РВД МБУ11.11.050(РВД 32- 2SN-920-DK М48х1.5(11)/М48х1.5(11)</t>
  </si>
  <si>
    <t>8967</t>
  </si>
  <si>
    <t>698 Т</t>
  </si>
  <si>
    <t>22.19.35.00.80.20.40.14.1</t>
  </si>
  <si>
    <t>Рукав резиновый высокого давления с двумя металлическими оплетками, неармированный, группы Z (изготавливаются с применением проволоки с латунированной поверхностью и разрывным усилием не менее 20,0 кг), с  внутренним диаметром 25мм</t>
  </si>
  <si>
    <t>РВД МБУ11.11.020-02(РВД 25- 2SN-2120-DK М42х2(11)/  М42х2(11)</t>
  </si>
  <si>
    <t>4791</t>
  </si>
  <si>
    <t>699 Т</t>
  </si>
  <si>
    <t>4807-1104-260(РВД-12-160-800)  М24х1,5(11)/М24х1,5(11)</t>
  </si>
  <si>
    <t>700 Т</t>
  </si>
  <si>
    <t>4807-1104-260-02 (РВД-12-160-1300)М24х1,5(11)/М24х1,5(11)</t>
  </si>
  <si>
    <t>701 Т</t>
  </si>
  <si>
    <t xml:space="preserve">РВД-10-270-800-М22х1,5(11)90˚/М22х1,5(11)0˚-0˚-У  </t>
  </si>
  <si>
    <t>702 Т</t>
  </si>
  <si>
    <t xml:space="preserve">РВД-10-270-800-М22х1,5(11)/М22х1,5(11)У  </t>
  </si>
  <si>
    <t>703 Т</t>
  </si>
  <si>
    <t xml:space="preserve">9482-08033-00-02 РВД-10-270-3050-М22х1,5(11)/М22х1,5(11)У  </t>
  </si>
  <si>
    <t>704 Т</t>
  </si>
  <si>
    <t xml:space="preserve">РВД-10-270-3850-М22х1,5(11)90˚/М22х1,5(11)0˚-0˚-У  </t>
  </si>
  <si>
    <t>705 Т</t>
  </si>
  <si>
    <t xml:space="preserve">РВД-10-270-4850-М22х1,5(11)90˚/М22х1,5(11)0˚-0˚-У  </t>
  </si>
  <si>
    <t>706 Т</t>
  </si>
  <si>
    <t>РВД МБУ11.11.040-07(РВД 10- 2SN-4980-DK М22х1.5(11)/)М22х1.5(11)</t>
  </si>
  <si>
    <t>707 Т</t>
  </si>
  <si>
    <t>РВД МБУ11.11.040-12(РВД 10- 2SN-780-DK М22х1.5(11)/)М22х1.5(11)</t>
  </si>
  <si>
    <t>708 Т</t>
  </si>
  <si>
    <t>РВД МБУ11.11.040-14(РВД 10- 2SN-580-DK М22х1.5(11)/)М22х1.5(11)</t>
  </si>
  <si>
    <t>709 Т</t>
  </si>
  <si>
    <t>30.20.40.00.00.08.05.30.1</t>
  </si>
  <si>
    <t>Регулятор давления</t>
  </si>
  <si>
    <t>M004-RRA РЕГУЛЯТОР ДАВЛЕНИЯ</t>
  </si>
  <si>
    <t>710 Т</t>
  </si>
  <si>
    <t>27.90.32.00.00.01.01.02.1</t>
  </si>
  <si>
    <t xml:space="preserve">Редуктор </t>
  </si>
  <si>
    <t>БКО-50 - баллонный кислородный редуктор, одна ступень с пружинным заданием, пропускная способность - 50 м3/ч. ГОСТ 13861-89</t>
  </si>
  <si>
    <t>БКО-50 РЕДУКТОР</t>
  </si>
  <si>
    <t>711 Т</t>
  </si>
  <si>
    <t>БПО-5 РЕДУКТОР</t>
  </si>
  <si>
    <t>712 Т</t>
  </si>
  <si>
    <t>27.90.32.00.00.01.04.01.1</t>
  </si>
  <si>
    <t>Резак</t>
  </si>
  <si>
    <t>пропановый</t>
  </si>
  <si>
    <t>РЕЗАК ПРОПАНОВЫЙ</t>
  </si>
  <si>
    <t>713 Т</t>
  </si>
  <si>
    <t>25.73.30.00.00.32.40.40.1</t>
  </si>
  <si>
    <t>резец</t>
  </si>
  <si>
    <t>Резец токарный проходной отогнутый с пластинами из твердого сплава. ГОСТ 18877-73</t>
  </si>
  <si>
    <t xml:space="preserve">  2102-0005 25х16 Т15К6 ГОСТ18877-78</t>
  </si>
  <si>
    <t>714 Т</t>
  </si>
  <si>
    <t xml:space="preserve">  2102-0005 25х16 ВК8 ГОСТ18877-78</t>
  </si>
  <si>
    <t>715 Т</t>
  </si>
  <si>
    <t xml:space="preserve"> 2102-0009 Т15К6 32х20 ГОСТ18877-78</t>
  </si>
  <si>
    <t>716 Т</t>
  </si>
  <si>
    <t>2102-0009 20х32 ВК8  ГОСТ18877-78</t>
  </si>
  <si>
    <t>717 Т</t>
  </si>
  <si>
    <t>25.73.30.00.00.32.40.60.1</t>
  </si>
  <si>
    <t>Резец токарный проходной упорный с пластинами из твердого сплава. ГОСТ 18879-73</t>
  </si>
  <si>
    <t>2103-0003 тип 2 20х12Т15К6 ГОСТ18879-73</t>
  </si>
  <si>
    <t>718 Т</t>
  </si>
  <si>
    <t>2103-0003 тип 2 20х12ВК8 ГОСТ18879-73</t>
  </si>
  <si>
    <t>719 Т</t>
  </si>
  <si>
    <t>2103-0007 тип 2 25х16 Т15К6 ГОСТ18879-73</t>
  </si>
  <si>
    <t>720 Т</t>
  </si>
  <si>
    <t>2103-0007 тип 2 25х16 ВК8 ГОСТ18879-73</t>
  </si>
  <si>
    <t>721 Т</t>
  </si>
  <si>
    <t>2103-0009 тип 2 32х20 Т15К6 ГОСТ18879-73</t>
  </si>
  <si>
    <t>722 Т</t>
  </si>
  <si>
    <t>25.73.30.00.00.32.41.20.1</t>
  </si>
  <si>
    <t>Резец токарный подрезной отогнутый с пластинами из твердого сплава. ГОСТ 18880-73</t>
  </si>
  <si>
    <t xml:space="preserve"> 2112-0005 25х16 Т15К6 ГОСТ18880-73</t>
  </si>
  <si>
    <t>723 Т</t>
  </si>
  <si>
    <t xml:space="preserve"> 2112-0005 25х16 ВК8 ГОСТ18880-73</t>
  </si>
  <si>
    <t>724 Т</t>
  </si>
  <si>
    <t>2112-0007 32х20 Т15К6 ГОСТ18880-73</t>
  </si>
  <si>
    <t>725 Т</t>
  </si>
  <si>
    <t>25.73.30.00.00.32.43.20.1</t>
  </si>
  <si>
    <t>Резец токарный отрезной с пластинами из твердого сплава. ГОСТ 18884-73</t>
  </si>
  <si>
    <t>2130-0013 32х20  Т15К6ГОСТ18884-73</t>
  </si>
  <si>
    <t>726 Т</t>
  </si>
  <si>
    <t>2130-0013 32х20 ВК8 ГОСТ18884-73</t>
  </si>
  <si>
    <t>727 Т</t>
  </si>
  <si>
    <t>2130-0017 40х25 Т15К6 ГОСТ18884-73</t>
  </si>
  <si>
    <t>728 Т</t>
  </si>
  <si>
    <t>2130-0017 40х25 ВК8 ГОСТ18884-73</t>
  </si>
  <si>
    <t>729 Т</t>
  </si>
  <si>
    <t>25.73.30.00.00.32.42.40.1</t>
  </si>
  <si>
    <t>Резец токарный расточный с пластинами из твердого сплава для обработки сквозных отверстий. ГОСТ 18882-73</t>
  </si>
  <si>
    <t>2140-0009 25х25 Т15К6 ГОСТ 18882-73</t>
  </si>
  <si>
    <t>730 Т</t>
  </si>
  <si>
    <t>2140-0009 25х25 ВК8 ГОСТ 18882-73</t>
  </si>
  <si>
    <t>731 Т</t>
  </si>
  <si>
    <t>25.73.30.00.00.32.42.45.1</t>
  </si>
  <si>
    <t>Резец токарный расточный с пластинами из твердого сплава для обработки глухих отверстий. ГОСТ 18883-73</t>
  </si>
  <si>
    <t>2141-0005 16х16  Т15К6ГОСТ 18883-73</t>
  </si>
  <si>
    <t>732 Т</t>
  </si>
  <si>
    <t>2141-0005 16х16 ВК8 ГОСТ 18883-73</t>
  </si>
  <si>
    <t>733 Т</t>
  </si>
  <si>
    <t>2141-0007 20х20  Т15К6 ГОСТ 18883-73</t>
  </si>
  <si>
    <t>734 Т</t>
  </si>
  <si>
    <t>2141-0007 20х20 ВК8 ГОСТ 18883-73</t>
  </si>
  <si>
    <t>735 Т</t>
  </si>
  <si>
    <t>25.73.30.00.00.32.44.20.1</t>
  </si>
  <si>
    <t>Резец токарный резьбонарезной с пластинами из твердого сплава. ГОСТ 18885-73</t>
  </si>
  <si>
    <t xml:space="preserve">  2660-0005 25х16 Т15К6 ГОСТ18885-73</t>
  </si>
  <si>
    <t>736 Т</t>
  </si>
  <si>
    <t xml:space="preserve">  2660-0005 25х16 ВК8 ГОСТ18885-73</t>
  </si>
  <si>
    <t>737 Т</t>
  </si>
  <si>
    <t xml:space="preserve"> 2660-0007 32х20 Т15К6 ГОСТ18885-73</t>
  </si>
  <si>
    <t>738 Т</t>
  </si>
  <si>
    <t xml:space="preserve">  2660-0007 32х20 ВК8 ГОСТ18885-73</t>
  </si>
  <si>
    <t>739 Т</t>
  </si>
  <si>
    <t xml:space="preserve"> 2662-0005 16х16 Т15К6 ГОСТ18885-73</t>
  </si>
  <si>
    <t>740 Т</t>
  </si>
  <si>
    <t>2662-0005 16х16 ВК8 ГОСТ18885-73</t>
  </si>
  <si>
    <t>741 Т</t>
  </si>
  <si>
    <t xml:space="preserve"> 2662-0007 20х20 Т15К6 ГОСТ18885-73</t>
  </si>
  <si>
    <t>742 Т</t>
  </si>
  <si>
    <t xml:space="preserve"> 2662-0007 20х20 ВК8 ГОСТ18885-73</t>
  </si>
  <si>
    <t>743 Т</t>
  </si>
  <si>
    <t>25.11.23.00.00.10.41.01.1</t>
  </si>
  <si>
    <t>Рейка монтажная</t>
  </si>
  <si>
    <t>крепления при помощи защелки</t>
  </si>
  <si>
    <t>DIN-РЕЙКА 35х27х7,5-L300 DIN-РЕЙКА ОЦИНКОВАННАЯ</t>
  </si>
  <si>
    <t>744 Т</t>
  </si>
  <si>
    <t>27.12.24.12.11.11.11.60.1</t>
  </si>
  <si>
    <t xml:space="preserve">Реле </t>
  </si>
  <si>
    <t>электромагнитное РЭС</t>
  </si>
  <si>
    <t>РЭС-22 РФ4.523.023.07-02 РХО.450.006ТУ РЕЛЕ</t>
  </si>
  <si>
    <t>745 Т</t>
  </si>
  <si>
    <t>РЭС-22 РФ4.523.023-07-01 РХО.450.006ТУ РЕЛЕ</t>
  </si>
  <si>
    <t>746 Т</t>
  </si>
  <si>
    <t>РЭС48Б РС4.590.201 ЯЛО.450.033ТУ РЕЛЕ</t>
  </si>
  <si>
    <t>747 Т</t>
  </si>
  <si>
    <t>22.19.42.00.00.10.20.22.1</t>
  </si>
  <si>
    <t>Ремень</t>
  </si>
  <si>
    <t xml:space="preserve"> Ремень клиновый приводный с сечением А-1700. ГОСТ 1284-89.</t>
  </si>
  <si>
    <t>Z (O)-1700. ГОСТ 1284-89.</t>
  </si>
  <si>
    <t>748 Т</t>
  </si>
  <si>
    <t>22.19.42.00.00.10.20.24.1</t>
  </si>
  <si>
    <t> Ремень клиновый приводный с сечением А-1800. ГОСТ 1284-89.</t>
  </si>
  <si>
    <t>А-1800. ГОСТ 1284-89.</t>
  </si>
  <si>
    <t>749 Т</t>
  </si>
  <si>
    <t>22.19.42.00.00.10.30.30.1</t>
  </si>
  <si>
    <t> Ремень клиновый приводный  с сечением В(Б)-2500. ГОСТ 1284-89.</t>
  </si>
  <si>
    <t xml:space="preserve"> В(Б)-2500</t>
  </si>
  <si>
    <t>750 Т</t>
  </si>
  <si>
    <t>22.19.42.00.00.10.10.06.1</t>
  </si>
  <si>
    <t> Ремень клиновый приводный с сечением Z(0)-670. ГОСТ 1284-89.</t>
  </si>
  <si>
    <t xml:space="preserve"> 0-670</t>
  </si>
  <si>
    <t>751 Т</t>
  </si>
  <si>
    <t>22.19.42.00.00.10.10.07.1</t>
  </si>
  <si>
    <t> Ремень клиновый приводный с сечением Z(0)-710. ГОСТ 1284-89.</t>
  </si>
  <si>
    <t>0-710</t>
  </si>
  <si>
    <t>752 Т</t>
  </si>
  <si>
    <t>22.19.42.00.00.10.10.18.1</t>
  </si>
  <si>
    <t> Ремень клиновый приводный с сечением Z(0)-1250. ГОСТ 1284-89.</t>
  </si>
  <si>
    <t>0-1250</t>
  </si>
  <si>
    <t>753 Т</t>
  </si>
  <si>
    <t>22.19.42.00.00.10.20.02.1</t>
  </si>
  <si>
    <t> Ремень клиновый приводный с сечением А-710. ГОСТ 1284-89.</t>
  </si>
  <si>
    <t>А-710</t>
  </si>
  <si>
    <t>754 Т</t>
  </si>
  <si>
    <t>22.19.42.00.00.10.20.03.1</t>
  </si>
  <si>
    <t> Ремень клиновый приводный с сечением А-750. ГОСТ 1284-89.</t>
  </si>
  <si>
    <t xml:space="preserve"> А-750</t>
  </si>
  <si>
    <t>755 Т</t>
  </si>
  <si>
    <t>22.19.42.00.00.10.20.10.1</t>
  </si>
  <si>
    <t> Ремень клиновый приводный с сечением А-1120. ГОСТ 1284-89.</t>
  </si>
  <si>
    <t xml:space="preserve"> А-1120</t>
  </si>
  <si>
    <t>756 Т</t>
  </si>
  <si>
    <t>22.19.42.00.00.10.20.17.1</t>
  </si>
  <si>
    <t> Ремень клиновый приводный с сечением А-1450. ГОСТ 1284-89.</t>
  </si>
  <si>
    <t xml:space="preserve"> А-1450</t>
  </si>
  <si>
    <t>757 Т</t>
  </si>
  <si>
    <t>22.19.42.00.00.10.20.20.1</t>
  </si>
  <si>
    <t> Ремень клиновый приводный с сечением А-1600. ГОСТ 1284-89.</t>
  </si>
  <si>
    <t xml:space="preserve"> А-1600</t>
  </si>
  <si>
    <t>758 Т</t>
  </si>
  <si>
    <t>22.19.42.00.00.10.20.21.1</t>
  </si>
  <si>
    <t> Ремень клиновый приводный с сечением А-1650. ГОСТ 1284-89.</t>
  </si>
  <si>
    <t xml:space="preserve"> А-1650</t>
  </si>
  <si>
    <t>759 Т</t>
  </si>
  <si>
    <t> Ремень клиновый приводный с сечением А-1700. ГОСТ 1284-89.</t>
  </si>
  <si>
    <t>А-1700</t>
  </si>
  <si>
    <t>760 Т</t>
  </si>
  <si>
    <t>А-1800</t>
  </si>
  <si>
    <t>761 Т</t>
  </si>
  <si>
    <t>22.19.42.00.00.10.30.18.1</t>
  </si>
  <si>
    <t> Ремень клиновый приводный  с сечением В(Б)-1500. ГОСТ 1284-89.</t>
  </si>
  <si>
    <t xml:space="preserve"> Б (В)-1500</t>
  </si>
  <si>
    <t>762 Т</t>
  </si>
  <si>
    <t>22.19.42.00.00.10.30.34.1</t>
  </si>
  <si>
    <t> Ремень клиновый приводный с сечением  В(Б)-3150. ГОСТ 1284-89.</t>
  </si>
  <si>
    <t>Б (В)-3150</t>
  </si>
  <si>
    <t>763 Т</t>
  </si>
  <si>
    <t>22.19.42.00.00.10.30.35.1</t>
  </si>
  <si>
    <t> Ремень клиновый приводный  с сечением В(Б)-3350. ГОСТ 1284-89.</t>
  </si>
  <si>
    <t xml:space="preserve"> Б (В)-3350</t>
  </si>
  <si>
    <t>764 Т</t>
  </si>
  <si>
    <t>22.19.42.00.00.10.30.02.1</t>
  </si>
  <si>
    <t> Ремень клиновый приводный с сечением  В(Б)-710. ГОСТ 1284-89.</t>
  </si>
  <si>
    <t xml:space="preserve"> В(Б)-710</t>
  </si>
  <si>
    <t>765 Т</t>
  </si>
  <si>
    <t>22.19.42.00.00.10.30.22.1</t>
  </si>
  <si>
    <t> Ремень клиновый приводный  с сечением В(Б)-1700. ГОСТ 1284-89.</t>
  </si>
  <si>
    <t xml:space="preserve"> В(Б)-1700</t>
  </si>
  <si>
    <t>766 Т</t>
  </si>
  <si>
    <t>22.19.42.00.00.10.30.24.1</t>
  </si>
  <si>
    <t> Ремень клиновый приводный  с сечением В(Б)-1800. ГОСТ 1284-89.</t>
  </si>
  <si>
    <t>В(Б)-1800</t>
  </si>
  <si>
    <t>767 Т</t>
  </si>
  <si>
    <t>22.19.42.00.00.10.30.26.1</t>
  </si>
  <si>
    <t> Ремень клиновый приводный  с сечением В(Б)-2000. ГОСТ 1284-89.</t>
  </si>
  <si>
    <t xml:space="preserve"> В(Б)-2000</t>
  </si>
  <si>
    <t>768 Т</t>
  </si>
  <si>
    <t>22.19.42.00.00.10.30.28.1</t>
  </si>
  <si>
    <t> Ремень клиновый приводный  с сечением В(Б)-2240. ГОСТ 1284-89.</t>
  </si>
  <si>
    <t xml:space="preserve"> В(Б)-2240 </t>
  </si>
  <si>
    <t>769 Т</t>
  </si>
  <si>
    <t>В(Б)-2500</t>
  </si>
  <si>
    <t>770 Т</t>
  </si>
  <si>
    <t>22.19.42.00.00.10.30.39.1</t>
  </si>
  <si>
    <t> Ремень клиновый приводный с сечением  В(Б)-4250. ГОСТ 1284-89.</t>
  </si>
  <si>
    <t>В(Б)-4250</t>
  </si>
  <si>
    <t>771 Т</t>
  </si>
  <si>
    <t>22.19.42.00.00.10.40.15.1</t>
  </si>
  <si>
    <t> Ремень клиновый приводный с сечением  С(В)-3000. ГОСТ 1284-89.</t>
  </si>
  <si>
    <t>С(В)-3000</t>
  </si>
  <si>
    <t>772 Т</t>
  </si>
  <si>
    <t>22.19.42.00.00.10.40.22.1</t>
  </si>
  <si>
    <t> Ремень клиновый приводный  с сечением  С(В)-4250. ГОСТ 1284-89.</t>
  </si>
  <si>
    <t>С(В)-4250</t>
  </si>
  <si>
    <t>773 Т</t>
  </si>
  <si>
    <t>22.19.42.00.00.10.40.23.1</t>
  </si>
  <si>
    <t> Ремень клиновый приводный  с сечением  С(В)-4350. ГОСТ 1284-89.</t>
  </si>
  <si>
    <t>С(В)-4350</t>
  </si>
  <si>
    <t>774 Т</t>
  </si>
  <si>
    <t>22.19.42.00.00.10.50.08.1</t>
  </si>
  <si>
    <t> Ремень клиновый приводный  с сечением  Д(Г)-3350. ГОСТ 1284-89.</t>
  </si>
  <si>
    <t>Д(Г)-3350</t>
  </si>
  <si>
    <t>775 Т</t>
  </si>
  <si>
    <t>22.19.42.00.00.10.50.12.1</t>
  </si>
  <si>
    <t> Ремень клиновый приводный  с сечением  Д(Г)-4000. ГОСТ 1284-89.</t>
  </si>
  <si>
    <t>Д(Г)-4000</t>
  </si>
  <si>
    <t>776 Т</t>
  </si>
  <si>
    <t>22.19.42.00.00.10.50.14.1</t>
  </si>
  <si>
    <t> Ремень клиновый приводный  с сечением  Д(Г)-4500. ГОСТ 1284-89.</t>
  </si>
  <si>
    <t>Д(Г)-4500</t>
  </si>
  <si>
    <t>777 Т</t>
  </si>
  <si>
    <t>22.19.42.00.00.10.50.16.1</t>
  </si>
  <si>
    <t> Ремень клиновый приводный  с сечением  Д(Г)-5000. ГОСТ 1284-89.</t>
  </si>
  <si>
    <t>Д(Г)-5000</t>
  </si>
  <si>
    <t>778 Т</t>
  </si>
  <si>
    <t>22.19.42.00.00.10.50.17.1</t>
  </si>
  <si>
    <t> Ремень клиновый приводный  с сечением  Д(Г)-5300. ГОСТ 1284-89.</t>
  </si>
  <si>
    <t>Д(Г)-5300</t>
  </si>
  <si>
    <t>779 Т</t>
  </si>
  <si>
    <t>22.19.43.00.00.00.00.37.1</t>
  </si>
  <si>
    <t xml:space="preserve">Ремень </t>
  </si>
  <si>
    <t> Ремень вентиляторный клиновый 16х11-1650 ГОСТ 5813-93.</t>
  </si>
  <si>
    <t xml:space="preserve"> II-16х11х1650 </t>
  </si>
  <si>
    <t>780 Т</t>
  </si>
  <si>
    <t>32.99.11.00.00.00.14.14.1</t>
  </si>
  <si>
    <t xml:space="preserve">Респиратор </t>
  </si>
  <si>
    <t>пыле-газозащитный</t>
  </si>
  <si>
    <t xml:space="preserve"> Леписток ГОСТ Р 12.4.191-99</t>
  </si>
  <si>
    <t>781 Т</t>
  </si>
  <si>
    <t>32.99.11.00.00.00.14.13.1</t>
  </si>
  <si>
    <t>противогазоаэрозольный</t>
  </si>
  <si>
    <t>РПГ-67 ГОСТ 12.4.190-99</t>
  </si>
  <si>
    <t>782 Т</t>
  </si>
  <si>
    <t>PR-1 ГОСТ 12.4.190-99</t>
  </si>
  <si>
    <t>783 Т</t>
  </si>
  <si>
    <t>26.30.30.15.00.00.10.09.1</t>
  </si>
  <si>
    <t>Розетка</t>
  </si>
  <si>
    <t>RJ 45, 3 порта или больше</t>
  </si>
  <si>
    <t>Розетка RJ 45</t>
  </si>
  <si>
    <t>784 Т</t>
  </si>
  <si>
    <t>27.33.13.00.00.00.02.05.1</t>
  </si>
  <si>
    <t>Розетка, поддерживающая различные типы вилок (с заземлением, без заземления).</t>
  </si>
  <si>
    <t>2РТТ28Б7Г11В ГЕО.364.120ТУ РОЗЕТКА</t>
  </si>
  <si>
    <t>785 Т</t>
  </si>
  <si>
    <t>ПС300А3-РОЗЕТКА ГОСТ9200-76 РОЗЕТКА</t>
  </si>
  <si>
    <t>786 Т</t>
  </si>
  <si>
    <t>РК40-4В1К ТУ16-434.142-86 РОЗЕТКА</t>
  </si>
  <si>
    <t>787 Т</t>
  </si>
  <si>
    <t>РК63-4В1К ТУ16-434.142-86 РОЗЕТКА</t>
  </si>
  <si>
    <t>788 Т</t>
  </si>
  <si>
    <t>27.33.13.00.00.00.02.06.1</t>
  </si>
  <si>
    <t>Разъем заземленный, расчитанный на силу тока до 36-45 А при напряжении в 220 В.</t>
  </si>
  <si>
    <t>ССИ-113,2P+PE,16A,220В РОЗЕТКА</t>
  </si>
  <si>
    <t>789 Т</t>
  </si>
  <si>
    <t>ССИ-115,3P+PE+N,16A,380В РОЗЕТКА</t>
  </si>
  <si>
    <t>790 Т</t>
  </si>
  <si>
    <t>ШР16ПК2НГ5 ГЕО.364.107ТУ РОЗЕТКА</t>
  </si>
  <si>
    <t>791 Т</t>
  </si>
  <si>
    <t>ШР32ПК10НГ1 ГЕО.364.107ТУ С ЗАЩИТ.КРЫШКО РОЗЕТКА</t>
  </si>
  <si>
    <t>792 Т</t>
  </si>
  <si>
    <t>28.15.10.00.00.00.67.12.1</t>
  </si>
  <si>
    <t>роликоподшипник конический однорядный</t>
  </si>
  <si>
    <t>подшипник качения роликовый с коническими роликами однорядные со штампованным сепаратором наружным диаметром свыше 55 до 125 мм</t>
  </si>
  <si>
    <t>7206А ГОСТ27365-87 ПОДШИПНИК</t>
  </si>
  <si>
    <t>793 Т</t>
  </si>
  <si>
    <t>28.92.12.20.10.52.10.10.1</t>
  </si>
  <si>
    <t>Ротор механический</t>
  </si>
  <si>
    <t>для вращения бурильного инструмента и поддержания колонны бурильных, насосно-компрессорных труб при ремонте скважин</t>
  </si>
  <si>
    <t>РУ-80х400-02 (ПР-ВО "ЗАВОД СПЕЦАГРЕГАТ") РОТОР (ПРОИЗВОДСТВО Г.КУМЕРТАУ)</t>
  </si>
  <si>
    <t>794 Т</t>
  </si>
  <si>
    <t>23.99.13.00.00.20.20.11.1</t>
  </si>
  <si>
    <t>Рубероид</t>
  </si>
  <si>
    <t>Рубероид РКК-350</t>
  </si>
  <si>
    <t>Рубероид  с посыпкой</t>
  </si>
  <si>
    <t>метр квадратный</t>
  </si>
  <si>
    <t>795 Т</t>
  </si>
  <si>
    <t>23.99.13.00.00.20.20.14.1</t>
  </si>
  <si>
    <t>Рубероид РПП-300</t>
  </si>
  <si>
    <t>Рубероид  без посыпки</t>
  </si>
  <si>
    <t>796 Т</t>
  </si>
  <si>
    <t>27.33.11.00.00.01.04.02.1</t>
  </si>
  <si>
    <t>Рубильник</t>
  </si>
  <si>
    <t>ЯРВ-100 - номинальный ток - 100 А, размещение рукоятки привода - правое, категория размещения 3.</t>
  </si>
  <si>
    <t>ЯРВ-100 - номинальный ток - 100 А</t>
  </si>
  <si>
    <t>797 Т</t>
  </si>
  <si>
    <t>27.33.11.00.00.01.04.06.1</t>
  </si>
  <si>
    <t>ЯРВ-400 - номинальный ток - 400 А, размещение рукоятки привода - правое, категория размещения 3.</t>
  </si>
  <si>
    <t>798 Т</t>
  </si>
  <si>
    <t>22.19.35.00.00.45.60.16.1</t>
  </si>
  <si>
    <t>Рукав</t>
  </si>
  <si>
    <t>Рукав резиновый напорный класса Ш (VIII), 100 - 6.3атм</t>
  </si>
  <si>
    <t>В(2)-6,3-100*115</t>
  </si>
  <si>
    <t>799 Т</t>
  </si>
  <si>
    <t>22.19.35.00.00.45.30.10.1</t>
  </si>
  <si>
    <t>Рукав резиновый напорный класса П (VII), 18 - 10атм</t>
  </si>
  <si>
    <t xml:space="preserve">ПАР-2 (X)-0.8-18х38 </t>
  </si>
  <si>
    <t>800 Т</t>
  </si>
  <si>
    <t>801 Т</t>
  </si>
  <si>
    <t>22.19.35.00.00.45.60.04.1</t>
  </si>
  <si>
    <t xml:space="preserve">Рукав </t>
  </si>
  <si>
    <t>Рукав резиновый напорный класса Ш (VIII), 25 - 10атм</t>
  </si>
  <si>
    <t xml:space="preserve"> Ш (III)-10-25-35, </t>
  </si>
  <si>
    <t>802 Т</t>
  </si>
  <si>
    <t>22.19.35.00.00.45.10.26.1</t>
  </si>
  <si>
    <t xml:space="preserve">рукав </t>
  </si>
  <si>
    <t>Рукав резиновый напорный класса Б (I), 75 - 6.3атм</t>
  </si>
  <si>
    <t xml:space="preserve">Рукав 75-0,08-0,8(8)  ТУ 38105373-91      дл. 4500мм  </t>
  </si>
  <si>
    <t>803 Т</t>
  </si>
  <si>
    <t>1-75-1,0 ТУ 38-30-590-97</t>
  </si>
  <si>
    <t>804 Т</t>
  </si>
  <si>
    <t>22.19.35.00.35.20.40.10.1</t>
  </si>
  <si>
    <t>Рукав резиновый напорно-всасывающий с текстильным каркасом неармированный</t>
  </si>
  <si>
    <t>Рукав напорно-всасывающий КЩ-2-100 ГОСТ 5398-76.  Внутренний диаметр рукова 100(предельное отклонение ±1,5).</t>
  </si>
  <si>
    <t>КЩ-2-100-10  ГОСТ 5398-76</t>
  </si>
  <si>
    <t>805 Т</t>
  </si>
  <si>
    <t>22.19.35.00.35.20.10.06.1</t>
  </si>
  <si>
    <t>Рукав напорно-всасывающий Б-2-50 ГОСТ 5398-76. Внутренний диаметр рукова 50(предельное отклонение ±1,5).</t>
  </si>
  <si>
    <t>Б-2-50-10  ГОСТ 5398-76</t>
  </si>
  <si>
    <t>806 Т</t>
  </si>
  <si>
    <t>14.12.30.00.00.80.15.18.1</t>
  </si>
  <si>
    <t>Рукавицы специальные</t>
  </si>
  <si>
    <t>Рукавицы комбинированные (основа - прочная хлопчатобумажная  ткань, наладонник - брезент)</t>
  </si>
  <si>
    <t xml:space="preserve">  Рукавицы комбинированные с брезентовым наладонником представляют собой легкие и прочные рабочие рукавицы, выполненные из ткани двунитка с нашитым наладонником из брезента. ГОСТ 12.4.010-75. Двойная строчка, длина рукавицы 28,0±1,0 см, ширина рукавицы 15±0,5см, расстояние от напалка до верха изделия 14,0±0,5 см.</t>
  </si>
  <si>
    <t>807 Т</t>
  </si>
  <si>
    <t>14.12.30.00.00.80.11.11.1</t>
  </si>
  <si>
    <t>для защиты от повышенных температур, тип В, ГОСТ 12.4.010-75</t>
  </si>
  <si>
    <t>Рукавицы брезентовые  2-ой  наладонник</t>
  </si>
  <si>
    <t>808 Т</t>
  </si>
  <si>
    <t>26.51.33.00.00.00.42.06.1</t>
  </si>
  <si>
    <t>рулетка</t>
  </si>
  <si>
    <t>лента из углеродистой стали, ГОСТ 7502-98, шкала номинальной длины: 20 м</t>
  </si>
  <si>
    <t>809 Т</t>
  </si>
  <si>
    <t>13.95.10.00.00.00.30.30.2</t>
  </si>
  <si>
    <t>Салфетка техническая</t>
  </si>
  <si>
    <t>Нетканое холстопрошивное полотно. Плотность не менее 170 г/м2</t>
  </si>
  <si>
    <t>Ткань для мытья пола,(2006-01-27) Хлопок 100%, шир. 160см. Рулоны 100м. пог. Цвет белый.</t>
  </si>
  <si>
    <t>810 Т</t>
  </si>
  <si>
    <t>29.32.30.00.15.00.33.02.1</t>
  </si>
  <si>
    <t>Сальник</t>
  </si>
  <si>
    <t>вала коленчатого</t>
  </si>
  <si>
    <t>811 Т</t>
  </si>
  <si>
    <t>29.32.30.00.15.00.33.04.1</t>
  </si>
  <si>
    <t>коробки передач</t>
  </si>
  <si>
    <t>812 Т</t>
  </si>
  <si>
    <t>29.32.30.00.15.00.33.08.1</t>
  </si>
  <si>
    <t>ступицы</t>
  </si>
  <si>
    <t>813 Т</t>
  </si>
  <si>
    <t>29.32.30.00.15.00.33.01.1</t>
  </si>
  <si>
    <t>компрессора</t>
  </si>
  <si>
    <t>PG 11 САЛЬНИК</t>
  </si>
  <si>
    <t>814 Т</t>
  </si>
  <si>
    <t>PG 13,5 САЛЬНИК</t>
  </si>
  <si>
    <t>815 Т</t>
  </si>
  <si>
    <t>PG 16 САЛЬНИК</t>
  </si>
  <si>
    <t>816 Т</t>
  </si>
  <si>
    <t>PG 21 САЛЬНИК</t>
  </si>
  <si>
    <t>817 Т</t>
  </si>
  <si>
    <t>PG 29 САЛЬНИК</t>
  </si>
  <si>
    <t>818 Т</t>
  </si>
  <si>
    <t>PG 9 ИЭК (ВВОД КАБЕЛЬНЫЙ) САЛЬНИК</t>
  </si>
  <si>
    <t>819 Т</t>
  </si>
  <si>
    <t>25.73.30.00.00.18.11.42.1</t>
  </si>
  <si>
    <t>сверло</t>
  </si>
  <si>
    <t>спиральное, с цилиндрическим хвостовиком, 3 мм</t>
  </si>
  <si>
    <t>ГОСТ 10902-77</t>
  </si>
  <si>
    <t>820 Т</t>
  </si>
  <si>
    <t>25.73.30.00.00.18.11.43.1</t>
  </si>
  <si>
    <t>спиральное, с цилиндрическим хвостовиком, 3,1 мм</t>
  </si>
  <si>
    <t>821 Т</t>
  </si>
  <si>
    <t>25.73.30.00.00.18.11.45.1</t>
  </si>
  <si>
    <t>спиральное, с цилиндрическим хвостовиком, 3,2 мм</t>
  </si>
  <si>
    <t>822 Т</t>
  </si>
  <si>
    <t>25.73.30.00.00.18.11.46.1</t>
  </si>
  <si>
    <t>спиральное, с цилиндрическим хвостовиком, 3,3 мм</t>
  </si>
  <si>
    <t>823 Т</t>
  </si>
  <si>
    <t>25.73.30.00.00.18.11.48.1</t>
  </si>
  <si>
    <t>спиральное, с цилиндрическим хвостовиком, 3,4 мм</t>
  </si>
  <si>
    <t>824 Т</t>
  </si>
  <si>
    <t>25.73.30.00.00.18.11.49.1</t>
  </si>
  <si>
    <t>спиральное, с цилиндрическим хвостовиком, 3,5 мм</t>
  </si>
  <si>
    <t>825 Т</t>
  </si>
  <si>
    <t>25.73.30.00.00.18.11.51.1</t>
  </si>
  <si>
    <t>спиральное, с цилиндрическим хвостовиком, 3,7 мм</t>
  </si>
  <si>
    <t>826 Т</t>
  </si>
  <si>
    <t>25.73.30.00.00.18.11.54.1</t>
  </si>
  <si>
    <t>спиральное, с цилиндрическим хвостовиком, 4,0 мм</t>
  </si>
  <si>
    <t>827 Т</t>
  </si>
  <si>
    <t>25.73.30.00.00.18.11.55.1</t>
  </si>
  <si>
    <t>спиральное, с цилиндрическим хвостовиком, 4,1 мм</t>
  </si>
  <si>
    <t>828 Т</t>
  </si>
  <si>
    <t>25.73.30.00.00.18.11.56.1</t>
  </si>
  <si>
    <t>спиральное, с цилиндрическим хвостовиком, 4,2 мм</t>
  </si>
  <si>
    <t>829 Т</t>
  </si>
  <si>
    <t>25.73.30.00.00.18.11.57.1</t>
  </si>
  <si>
    <t>спиральное, с цилиндрическим хвостовиком, 4,25 мм</t>
  </si>
  <si>
    <t>830 Т</t>
  </si>
  <si>
    <t>25.73.30.00.00.18.11.65.1</t>
  </si>
  <si>
    <t>спиральное, с цилиндрическим хвостовиком, 5,0 мм</t>
  </si>
  <si>
    <t>831 Т</t>
  </si>
  <si>
    <t>25.73.30.00.00.18.11.70.1</t>
  </si>
  <si>
    <t>спиральное, с цилиндрическим хвостовиком, 5,5 мм</t>
  </si>
  <si>
    <t>832 Т</t>
  </si>
  <si>
    <t>25.73.30.00.00.18.11.75.1</t>
  </si>
  <si>
    <t>спиральное, с цилиндрическим хвостовиком, 6,0 мм</t>
  </si>
  <si>
    <t>833 Т</t>
  </si>
  <si>
    <t>25.73.30.00.00.18.11.82.1</t>
  </si>
  <si>
    <t>спиральное, с цилиндрическим хвостовиком, 6,7 мм</t>
  </si>
  <si>
    <t>834 Т</t>
  </si>
  <si>
    <t>25.73.30.00.00.18.11.85.1</t>
  </si>
  <si>
    <t>спиральное, с цилиндрическим хвостовиком, 7,0 мм</t>
  </si>
  <si>
    <t>835 Т</t>
  </si>
  <si>
    <t>25.73.30.00.00.18.11.90.1</t>
  </si>
  <si>
    <t>спиральное, с цилиндрическим хвостовиком, 7,5 мм</t>
  </si>
  <si>
    <t>836 Т</t>
  </si>
  <si>
    <t>25.73.30.00.00.18.11.95.1</t>
  </si>
  <si>
    <t>спиральное, с цилиндрическим хвостовиком, 8,0 мм</t>
  </si>
  <si>
    <t>837 Т</t>
  </si>
  <si>
    <t>25.73.30.00.00.18.12.10.1</t>
  </si>
  <si>
    <t>спиральное, с цилиндрическим хвостовиком, 8,5мм</t>
  </si>
  <si>
    <t>838 Т</t>
  </si>
  <si>
    <t>25.73.30.00.00.18.12.15.1</t>
  </si>
  <si>
    <t>спиральное, с цилиндрическим хвостовиком, 9,0 мм</t>
  </si>
  <si>
    <t>839 Т</t>
  </si>
  <si>
    <t>25.73.30.00.00.18.12.27.1</t>
  </si>
  <si>
    <t>спиральное, с цилиндрическим хвостовиком, 10,2 мм</t>
  </si>
  <si>
    <t>840 Т</t>
  </si>
  <si>
    <t>25.73.30.00.00.18.12.50.1</t>
  </si>
  <si>
    <t>спиральное, с цилиндрическим хвостовиком, 12,5 мм</t>
  </si>
  <si>
    <t>841 Т</t>
  </si>
  <si>
    <t>25.73.30.00.00.18.14.13.1</t>
  </si>
  <si>
    <t>спиральное, с коническим хвостовиком, 6,0 мм</t>
  </si>
  <si>
    <t>ГОСТ10903-77</t>
  </si>
  <si>
    <t>842 Т</t>
  </si>
  <si>
    <t>25.73.30.00.00.18.14.30.1</t>
  </si>
  <si>
    <t>спиральное, с коническим хвостовиком, 9,0 мм</t>
  </si>
  <si>
    <t>843 Т</t>
  </si>
  <si>
    <t>25.73.30.00.00.18.14.35.1</t>
  </si>
  <si>
    <t>спиральное, с коническим хвостовиком, 10,2 мм</t>
  </si>
  <si>
    <t>844 Т</t>
  </si>
  <si>
    <t>25.73.30.00.00.18.14.36.1</t>
  </si>
  <si>
    <t>спиральное, с коническим хвостовиком, 10,5 мм</t>
  </si>
  <si>
    <t>845 Т</t>
  </si>
  <si>
    <t>25.73.30.00.00.18.14.42.1</t>
  </si>
  <si>
    <t>спиральное, с коническим хвостовиком, 12,0 мм</t>
  </si>
  <si>
    <t>846 Т</t>
  </si>
  <si>
    <t>25.73.30.00.00.18.14.44.1</t>
  </si>
  <si>
    <t>спиральное, с коническим хвостовиком, 12,5 мм</t>
  </si>
  <si>
    <t>847 Т</t>
  </si>
  <si>
    <t>25.73.30.00.00.18.14.46.1</t>
  </si>
  <si>
    <t>спиральное, с коническим хвостовиком, 13,0 мм</t>
  </si>
  <si>
    <t>848 Т</t>
  </si>
  <si>
    <t>25.73.30.00.00.18.14.51.1</t>
  </si>
  <si>
    <t>спиральное, с коническим хвостовиком, 14,0 мм</t>
  </si>
  <si>
    <t>849 Т</t>
  </si>
  <si>
    <t>25.73.30.00.00.18.14.55.1</t>
  </si>
  <si>
    <t>спиральное, с коническим хвостовиком, 15 мм</t>
  </si>
  <si>
    <t>850 Т</t>
  </si>
  <si>
    <t>25.73.30.00.00.18.14.62.1</t>
  </si>
  <si>
    <t>спиральное, с коническим хвостовиком, 16,5 мм</t>
  </si>
  <si>
    <t>851 Т</t>
  </si>
  <si>
    <t>25.73.30.00.00.18.14.73.1</t>
  </si>
  <si>
    <t>спиральное, с коническим хвостовиком, 19,0 мм</t>
  </si>
  <si>
    <t>852 Т</t>
  </si>
  <si>
    <t>25.73.30.00.00.18.14.94.1</t>
  </si>
  <si>
    <t>спиральное, с коническим хвостовиком, 24,0 мм</t>
  </si>
  <si>
    <t>853 Т</t>
  </si>
  <si>
    <t>25.73.30.00.00.18.11.21.1</t>
  </si>
  <si>
    <t xml:space="preserve">сверло </t>
  </si>
  <si>
    <t>спиральное, с цилиндрическим хвостовиком, 2 мм</t>
  </si>
  <si>
    <t>центровочное 2,0 ГОСТ14952-75</t>
  </si>
  <si>
    <t>854 Т</t>
  </si>
  <si>
    <t>25.73.30.00.00.18.11.32.1</t>
  </si>
  <si>
    <t>спиральное, с цилиндрическим хвостовиком, 2,5 мм</t>
  </si>
  <si>
    <t>центровочное 2,5 ГОСТ14952-75</t>
  </si>
  <si>
    <t>855 Т</t>
  </si>
  <si>
    <t>25.73.30.00.00.18.11.44.1</t>
  </si>
  <si>
    <t>спиральное, с цилиндрическим хвостовиком, 3,15 мм</t>
  </si>
  <si>
    <t>центровочное 3,15 ГОСТ14952-75</t>
  </si>
  <si>
    <t>856 Т</t>
  </si>
  <si>
    <t>центровочное 4,0 ГОСТ14952-75</t>
  </si>
  <si>
    <t>857 Т</t>
  </si>
  <si>
    <t>центровочное 5,0 ГОСТ14952-75</t>
  </si>
  <si>
    <t>858 Т</t>
  </si>
  <si>
    <t>25.73.30.00.00.18.11.78.1</t>
  </si>
  <si>
    <t>спиральное, с цилиндрическим хвостовиком, 6,3 мм</t>
  </si>
  <si>
    <t>центровочное 6,3 ГОСТ14952-75</t>
  </si>
  <si>
    <t>859 Т</t>
  </si>
  <si>
    <t>27.40.21.00.00.10.10.11.1</t>
  </si>
  <si>
    <t>Светильник</t>
  </si>
  <si>
    <t>ГОСТ 8607-82, светильники потолочные</t>
  </si>
  <si>
    <t>ПЛАФОН В2 ТУ16-535.398-75 СВЕТИЛЬНИК</t>
  </si>
  <si>
    <t>860 Т</t>
  </si>
  <si>
    <t>29.31.21.00.00.00.10.12.1</t>
  </si>
  <si>
    <t>Свеча зажигания</t>
  </si>
  <si>
    <t>на легковые автомобили, короткие, резьба - М14</t>
  </si>
  <si>
    <t>на легковые автомобили</t>
  </si>
  <si>
    <t>861 Т</t>
  </si>
  <si>
    <t>29.31.21.00.00.00.11.12.1</t>
  </si>
  <si>
    <t>на грузовые автомобили, короткие, резьба - М14</t>
  </si>
  <si>
    <t>на грузовые автомобили</t>
  </si>
  <si>
    <t>862 Т</t>
  </si>
  <si>
    <t>29.31.21.00.00.00.10.22.1</t>
  </si>
  <si>
    <t>на легковые автомобили, длинные, резьба - М14</t>
  </si>
  <si>
    <t>863 Т</t>
  </si>
  <si>
    <t>32.99.82.00.00.10.10.14.1</t>
  </si>
  <si>
    <t>Сетевой фильтр</t>
  </si>
  <si>
    <t>количество входных разъемов свыше 5-ти, длина шнура от 2 до 5 м</t>
  </si>
  <si>
    <t>864 Т</t>
  </si>
  <si>
    <t>29.31.23.00.00.00.40.12.1</t>
  </si>
  <si>
    <t>Сигнал звуковой</t>
  </si>
  <si>
    <t>С314 ТУ37.003.688-75 СИГНАЛ ЗВУКОВОЙ</t>
  </si>
  <si>
    <t>865 Т</t>
  </si>
  <si>
    <t>С40В-06 ХЛ К1/8'' ТУ37.003.414-78 СИГНАЛ ПНЕВМАТИЧЕСКИЙ</t>
  </si>
  <si>
    <t>866 Т</t>
  </si>
  <si>
    <t>27.40.23.00.00.00.10.15.1</t>
  </si>
  <si>
    <t>Сигнальная лампа</t>
  </si>
  <si>
    <t>AD-22DS 220В,ЗЕЛЕНЫЙ ИНДИКАТОР СВЕТОСИГНАЛЬНЫЙ</t>
  </si>
  <si>
    <t>867 Т</t>
  </si>
  <si>
    <t>СД30-0,5-2 220В,50ГцТУ346100198227698-07 ПРИБОР (КРАСНЫЙ)</t>
  </si>
  <si>
    <t>868 Т</t>
  </si>
  <si>
    <t xml:space="preserve"> 31.00.14.00.00.00.02.04.1</t>
  </si>
  <si>
    <t>сиденье</t>
  </si>
  <si>
    <t>Сиденье из кожезаменителя</t>
  </si>
  <si>
    <t>СА-015 3СИДЕН/РЯД,С НОЖКАМИ,ВИНИЛИСКОЖ15 АВТОКРЕСЛА  С РЕМНЯМИ БЕЗОП.КРЕПЛ. 3 ТЧК</t>
  </si>
  <si>
    <t>869 Т</t>
  </si>
  <si>
    <t>20.30.22.00.00.00.33.10.1</t>
  </si>
  <si>
    <t>Сиккатив</t>
  </si>
  <si>
    <t>марки НФ-1, массовая доля нелетучих веществ, %, не более 32, ГОСТ 1003-73</t>
  </si>
  <si>
    <t>массовая доля нелетучих веществ, %, не более 85</t>
  </si>
  <si>
    <t>870 Т</t>
  </si>
  <si>
    <t>20.59.42.00.00.50.20.70.2</t>
  </si>
  <si>
    <t>Синтетическая смазка на основе силиконов</t>
  </si>
  <si>
    <t>смазка на основе силиконов, не содержит хлорсодержащих растворителей</t>
  </si>
  <si>
    <t xml:space="preserve">Total Spirit MS 5000 Полусинтетическая СОЖ для лезвийной и абразивной обработки углеродистых, легированных сталей и алюминивых сплавов. </t>
  </si>
  <si>
    <t>871 Т</t>
  </si>
  <si>
    <t>Mobil Vactra OIL № 2 Используется для смазки узлов и станочных направляющих, в системе гидравлики станков.</t>
  </si>
  <si>
    <t>872 Т</t>
  </si>
  <si>
    <t>20.59.42.00.00.50.20.70.1</t>
  </si>
  <si>
    <t>Экол – Б 2  ТУ 0258-005-23693454-2003 Полусинтетическая СОЖ для лезвийной и абразивной обработки углеродистых, легированных сталей и алюминивых сплавов. Тара 215 кг.</t>
  </si>
  <si>
    <t>873 Т</t>
  </si>
  <si>
    <t>26.20.16.14.13.11.11.20.1</t>
  </si>
  <si>
    <t>Смазка</t>
  </si>
  <si>
    <t>Для термопленки.</t>
  </si>
  <si>
    <t>874 Т</t>
  </si>
  <si>
    <t xml:space="preserve"> 22.19.21.00.00.10.10.10.1</t>
  </si>
  <si>
    <t>Смесь резиновая вальцованная.</t>
  </si>
  <si>
    <t>Смесь резиновая вальцованная - группы I.</t>
  </si>
  <si>
    <t>сырая В14</t>
  </si>
  <si>
    <t>875 Т</t>
  </si>
  <si>
    <t>сырая ИРП 1078</t>
  </si>
  <si>
    <t>876 Т</t>
  </si>
  <si>
    <t>23.64.10.00.20.40.00.07.1</t>
  </si>
  <si>
    <t>Смесь сухая строительная</t>
  </si>
  <si>
    <t>самонивелирующаяся для стяжек, цементно-известковая, тяжелая, СТ РК 1168-2006</t>
  </si>
  <si>
    <t>877 Т</t>
  </si>
  <si>
    <t>23.64.10.00.20.50.00.01.1</t>
  </si>
  <si>
    <t>декоративно-отделочная, гипсовая, тяжелая, СТ РК 1168-2006</t>
  </si>
  <si>
    <t>878 Т</t>
  </si>
  <si>
    <t>23.64.10.00.20.20.00.01.1</t>
  </si>
  <si>
    <t>штукатурная, гипсовая, тяжелая, СТ РК 1168-2006</t>
  </si>
  <si>
    <t>879 Т</t>
  </si>
  <si>
    <t>19.20.29.00.00.20.11.10.1</t>
  </si>
  <si>
    <t>Солидол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</si>
  <si>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</si>
  <si>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солидол Ж ГОСТ  14366-76</t>
  </si>
  <si>
    <t>880 Т</t>
  </si>
  <si>
    <t>20.14.73.00.00.10.00.10.1</t>
  </si>
  <si>
    <t>Сольвент</t>
  </si>
  <si>
    <t>Бесцветная или слабо-желтая жидкость</t>
  </si>
  <si>
    <t>ГОСТ 1928-79</t>
  </si>
  <si>
    <t>881 Т</t>
  </si>
  <si>
    <t>28.29.60.00.00.10.12.10.1</t>
  </si>
  <si>
    <t>Сопло</t>
  </si>
  <si>
    <t xml:space="preserve">220182 HPR 80-130A </t>
  </si>
  <si>
    <t>882 Т</t>
  </si>
  <si>
    <t>29.32.30.00.15.00.27.01.1</t>
  </si>
  <si>
    <t>Сопротивление</t>
  </si>
  <si>
    <t>добавочное</t>
  </si>
  <si>
    <t>0,65 Ом СОПРОТИВЛЕНИЕ</t>
  </si>
  <si>
    <t>883 Т</t>
  </si>
  <si>
    <t>СЭ301 СОПРОТИВЛЕНИЕ ДОБАВОЧНОЕ</t>
  </si>
  <si>
    <t>884 Т</t>
  </si>
  <si>
    <t>28.24.12.00.00.00.30.01.1</t>
  </si>
  <si>
    <t>Спайдер</t>
  </si>
  <si>
    <t>приспособление для захвата насосно-компрессорных или бурильных труб и удержания их на весу в устье скважин</t>
  </si>
  <si>
    <t>СПАЙДЕР ПНЕВМ."ГРАНИТ-125" С ЗИП СПАЙДЕР СО ВСТАВКАМИ ДЛЯ ТРУБ Ф60-114ММ</t>
  </si>
  <si>
    <t>885 Т</t>
  </si>
  <si>
    <t>26.51.64.16.12.11.11.10.1</t>
  </si>
  <si>
    <t xml:space="preserve">Спидометр </t>
  </si>
  <si>
    <t>для грузовых транспортных средств, стрелочный</t>
  </si>
  <si>
    <t>ТХ135  С ПАТРОНОМ И ЛАМПОЙ ОСВЕЩ.ШКАЛЫ ТАХОСПИДОМЕТР</t>
  </si>
  <si>
    <t>886 Т</t>
  </si>
  <si>
    <t>24.10.21.00.00.10.11.11.1</t>
  </si>
  <si>
    <t>Сталь</t>
  </si>
  <si>
    <t>Б-25мм ст.09г2с ГОСТ 19282-73</t>
  </si>
  <si>
    <t>887 Т</t>
  </si>
  <si>
    <t>24.10.21.00.00.10.11.12.1</t>
  </si>
  <si>
    <t>Б-22мм ст.09г2с ГОСТ 19282-73</t>
  </si>
  <si>
    <t>888 Т</t>
  </si>
  <si>
    <t>24.10.21.00.00.10.11.13.1</t>
  </si>
  <si>
    <t xml:space="preserve"> Б-18мм ст.09г2с ГОСТ 19282-73</t>
  </si>
  <si>
    <t>889 Т</t>
  </si>
  <si>
    <t>24.10.21.00.00.10.11.14.1</t>
  </si>
  <si>
    <t xml:space="preserve"> Б-14мм ст.09г2с ГОСТ 19282-73.</t>
  </si>
  <si>
    <t>890 Т</t>
  </si>
  <si>
    <t>24.10.21.00.00.10.11.15.1</t>
  </si>
  <si>
    <t xml:space="preserve"> Б-12мм ст.09г2с ГОСТ 19282-73</t>
  </si>
  <si>
    <t>891 Т</t>
  </si>
  <si>
    <t>24.10.21.00.00.10.11.16.1</t>
  </si>
  <si>
    <t xml:space="preserve"> Б-10мм ст.09г2с ГОСТ 19282-73</t>
  </si>
  <si>
    <t>892 Т</t>
  </si>
  <si>
    <t>24.10.21.00.00.10.11.17.1</t>
  </si>
  <si>
    <t xml:space="preserve"> Б-8мм ст.09г2с ГОСТ 19282-73</t>
  </si>
  <si>
    <t>893 Т</t>
  </si>
  <si>
    <t>24.10.21.00.00.10.11.18.1</t>
  </si>
  <si>
    <t xml:space="preserve"> Б-6мм ст.09г2с ГОСТ 19282-73</t>
  </si>
  <si>
    <t>894 Т</t>
  </si>
  <si>
    <t>24.10.21.00.00.10.11.19.1</t>
  </si>
  <si>
    <t xml:space="preserve"> Б-5мм ст.09г2с ГОСТ 19282-73</t>
  </si>
  <si>
    <t>895 Т</t>
  </si>
  <si>
    <t>24.10.21.00.00.10.11.20.1</t>
  </si>
  <si>
    <t xml:space="preserve"> Б-16мм ст.09г2с ГОСТ 19282-73</t>
  </si>
  <si>
    <t>896 Т</t>
  </si>
  <si>
    <t>24.10.21.00.00.10.11.21.1</t>
  </si>
  <si>
    <t xml:space="preserve"> Б-20мм ст.09г2с ГОСТ 19282-73</t>
  </si>
  <si>
    <t>897 Т</t>
  </si>
  <si>
    <t>24.10.21.00.00.10.11.22.1</t>
  </si>
  <si>
    <t xml:space="preserve"> Б-140мм ст.09г2с ГОСТ 19282-73</t>
  </si>
  <si>
    <t>898 Т</t>
  </si>
  <si>
    <t>24.10.31.00.00.11.11.10.1</t>
  </si>
  <si>
    <t>Листовая</t>
  </si>
  <si>
    <t>899 Т</t>
  </si>
  <si>
    <t>24.10.31.00.00.11.11.11.2</t>
  </si>
  <si>
    <t>листовая  б-5 мм ГОСТ 19903-89 ст.3сп.</t>
  </si>
  <si>
    <t>900 Т</t>
  </si>
  <si>
    <t>24.10.31.00.00.11.11.12.2</t>
  </si>
  <si>
    <t>листовая б-10 мм ГОСТ 19903-89 ст.3сп.</t>
  </si>
  <si>
    <t>901 Т</t>
  </si>
  <si>
    <t>24.10.31.00.00.11.11.13.2</t>
  </si>
  <si>
    <t>листовая б.-20 ГОСТ 19903-89 ст.3сп.</t>
  </si>
  <si>
    <t>902 Т</t>
  </si>
  <si>
    <t>24.10.31.00.00.11.11.14.2</t>
  </si>
  <si>
    <t>листовая б-40 мм ГОСТ 19903-89 ст.3сп.</t>
  </si>
  <si>
    <t>903 Т</t>
  </si>
  <si>
    <t>24.10.31.00.00.11.11.15.2</t>
  </si>
  <si>
    <t>листовая б-30 мм ГОСТ 19903-89 ст.3сп.</t>
  </si>
  <si>
    <t>904 Т</t>
  </si>
  <si>
    <t>24.10.35.00.00.11.15.37.1</t>
  </si>
  <si>
    <t>Аустенитный класс; марка -12Х18Н10Т, ГОСТ 5632-72</t>
  </si>
  <si>
    <t>905 Т</t>
  </si>
  <si>
    <t>28.41.23.00.00.00.11.11.1</t>
  </si>
  <si>
    <t>станок заточный</t>
  </si>
  <si>
    <t>станок заточный для обработки металла (для режущих инструментов) без числового программного управления</t>
  </si>
  <si>
    <t>PROMA BKS-2500 25002502 ЗАТОЧНОЙ СТАНОК</t>
  </si>
  <si>
    <t>906 Т</t>
  </si>
  <si>
    <t>28.41.22.00.00.00.10.11.1</t>
  </si>
  <si>
    <t>станок сверлильный</t>
  </si>
  <si>
    <t>станок вертикально-сверлильный (диаметр сверления 18 мм и свыше)</t>
  </si>
  <si>
    <t>АС2116М НАСТОЛЬНЫЙ СВЕРЛИЛЬНЫЙ СТАНОК</t>
  </si>
  <si>
    <t>907 Т</t>
  </si>
  <si>
    <t>29.31.23.00.00.00.50.20.1</t>
  </si>
  <si>
    <t>Стеклоочиститель</t>
  </si>
  <si>
    <t>для грузовых автомобилей, с каркасной щеткой</t>
  </si>
  <si>
    <t>СЛ-440 (ЗИЛ-130) СТЕКЛООЧИСТИТЕЛЬ</t>
  </si>
  <si>
    <t>908 Т</t>
  </si>
  <si>
    <t>20.13.41.00.30.00.70.20.2</t>
  </si>
  <si>
    <t>Сульфат меди (сернокислая медь)</t>
  </si>
  <si>
    <t>5-водная, чистый для анализа (ч.д.а.), 99,5%, ГОСТ 4165-78</t>
  </si>
  <si>
    <t>909 Т</t>
  </si>
  <si>
    <t>20.13.41.00.30.00.10.25.2</t>
  </si>
  <si>
    <t>Сульфат натрия (сернокислый натрий)</t>
  </si>
  <si>
    <t>технический, марки А, высшего сорта, 99,4%, ГОСТ 6318-77</t>
  </si>
  <si>
    <t>910 Т</t>
  </si>
  <si>
    <t>20.13.41.00.30.00.10.10.2</t>
  </si>
  <si>
    <t>химически чистый (х.ч.), 99,5%, ГОСТ 4166-76</t>
  </si>
  <si>
    <t>класификатор Х.Ч.</t>
  </si>
  <si>
    <t>911 Т</t>
  </si>
  <si>
    <t>29.32.30.00.15.00.28.01.1</t>
  </si>
  <si>
    <t>Счетчик моточасов</t>
  </si>
  <si>
    <t>СВН-2-02 ТУ25-1865.081-87 СЧЕТЧИК ВРЕМЕНИ НАРАБОТКИ</t>
  </si>
  <si>
    <t>912 Т</t>
  </si>
  <si>
    <t>08.99.29.00.00.60.12.20.1</t>
  </si>
  <si>
    <t xml:space="preserve">Тальк  </t>
  </si>
  <si>
    <t>марка ТРПВ для вспомогательных целей(опудривания и присыпки )</t>
  </si>
  <si>
    <t>молотый</t>
  </si>
  <si>
    <t>913 Т</t>
  </si>
  <si>
    <t>20.59.59.00.13.00.00.70.1</t>
  </si>
  <si>
    <t>Термопаста</t>
  </si>
  <si>
    <t>для охлаждения оборудования</t>
  </si>
  <si>
    <t>914 Т</t>
  </si>
  <si>
    <t>26.20.16.14.13.11.11.10.1</t>
  </si>
  <si>
    <t>Термопленка</t>
  </si>
  <si>
    <t>915 Т</t>
  </si>
  <si>
    <t>916 Т</t>
  </si>
  <si>
    <t>917 Т</t>
  </si>
  <si>
    <t>918 Т</t>
  </si>
  <si>
    <t xml:space="preserve">Термопленка  </t>
  </si>
  <si>
    <t>919 Т</t>
  </si>
  <si>
    <t>28.23.26.00.00.00.10.31.1</t>
  </si>
  <si>
    <t>Термоузел</t>
  </si>
  <si>
    <t>Термоузел к копировальной машине</t>
  </si>
  <si>
    <t>920 Т</t>
  </si>
  <si>
    <t>20.13.62.00.40.10.00.40.2</t>
  </si>
  <si>
    <t xml:space="preserve">Тетраборат натрия (бура) </t>
  </si>
  <si>
    <t>Техническая, марки А, 99,5%, ГОСТ 8429-77</t>
  </si>
  <si>
    <t xml:space="preserve">для термообратки </t>
  </si>
  <si>
    <t>921 Т</t>
  </si>
  <si>
    <t xml:space="preserve"> 28.14.20.19.00.00.00.01.1</t>
  </si>
  <si>
    <t>Техпластина</t>
  </si>
  <si>
    <t xml:space="preserve"> Техплатсина тепломорозокислотнощелочестойкая ТМКЩ ГОСТ 7338-90</t>
  </si>
  <si>
    <t>1-Н-II-ТМКЩ-С-1х4</t>
  </si>
  <si>
    <t>922 Т</t>
  </si>
  <si>
    <t>28.14.20.19.00.00.00.01.1</t>
  </si>
  <si>
    <t>Техплатсина тепломорозокислотнощелочестойкая ТМКЩ ГОСТ 7338-90</t>
  </si>
  <si>
    <t>б-2мм                                       ГОСТ 7338-90</t>
  </si>
  <si>
    <t>923 Т</t>
  </si>
  <si>
    <t>б-3мм                                       ГОСТ 7338-90</t>
  </si>
  <si>
    <t>924 Т</t>
  </si>
  <si>
    <t>б-4мм                                       ГОСТ 7338-90</t>
  </si>
  <si>
    <t>925 Т</t>
  </si>
  <si>
    <t>б-5мм                                       ГОСТ 7338-90</t>
  </si>
  <si>
    <t>926 Т</t>
  </si>
  <si>
    <t>б-6мм                                       ГОСТ 7338-90</t>
  </si>
  <si>
    <t>927 Т</t>
  </si>
  <si>
    <t>28.14.20.19.00.00.00.03.1</t>
  </si>
  <si>
    <t>Техпластина маслобензостойкая МБС ГОСТ 7338-90</t>
  </si>
  <si>
    <t>928 Т</t>
  </si>
  <si>
    <t>б-3мм                                       ГОСТ 7338-91</t>
  </si>
  <si>
    <t>929 Т</t>
  </si>
  <si>
    <t>б-4м                                       ГОСТ 7338-92</t>
  </si>
  <si>
    <t>930 Т</t>
  </si>
  <si>
    <t>б-5мм                                       ГОСТ 7338-93</t>
  </si>
  <si>
    <t>931 Т</t>
  </si>
  <si>
    <t>б-6мм</t>
  </si>
  <si>
    <t>932 Т</t>
  </si>
  <si>
    <t>13.20.19.00.00.20.10.30.2</t>
  </si>
  <si>
    <t>Ткань из пряжи бумажной</t>
  </si>
  <si>
    <t>Бязь - бумажная прочная, грубая ткань, вид толстого миткаля</t>
  </si>
  <si>
    <t>бязь ширина 80см</t>
  </si>
  <si>
    <t>933 Т</t>
  </si>
  <si>
    <t>13.20.20.00.00.20.20.10.2</t>
  </si>
  <si>
    <t>Ткань хлопчатобумажная</t>
  </si>
  <si>
    <t>Бельевые. Постельное. Ширина от 65 до 180 см. С поверхностной плотностью до 100 грамм на метр квадратный включительно. ГОСТ 29298-2005.</t>
  </si>
  <si>
    <t>Ткань Ситец ширина 90 см</t>
  </si>
  <si>
    <t>934 Т</t>
  </si>
  <si>
    <t>13.20.20.00.00.20.30.10.2</t>
  </si>
  <si>
    <t>Бельевые. Полотенечные и платочные. Для личных и купальных полотенец (ширина 35-85 см.), для головных платков (ширина 60 - 155 см.), для носовых платков (ширина 20-45 см.) С поверхностной плотностью до 100 грамм на метр квадратный включительно, ГОСТ 29298-2005</t>
  </si>
  <si>
    <t>ткань полотенечная</t>
  </si>
  <si>
    <t>935 Т</t>
  </si>
  <si>
    <t>26.20.16.12.12.11.11.10.1</t>
  </si>
  <si>
    <t>Тонер</t>
  </si>
  <si>
    <t>Черный.</t>
  </si>
  <si>
    <t>110гр</t>
  </si>
  <si>
    <t>936 Т</t>
  </si>
  <si>
    <t>80гр</t>
  </si>
  <si>
    <t>937 Т</t>
  </si>
  <si>
    <t>1кг</t>
  </si>
  <si>
    <t>938 Т</t>
  </si>
  <si>
    <t>150гр</t>
  </si>
  <si>
    <t>939 Т</t>
  </si>
  <si>
    <t>28.29.13.00.00.00.11.01.1</t>
  </si>
  <si>
    <t>Топливный фильтр</t>
  </si>
  <si>
    <t>для легковых автомобилей с карбюраторными двигателями внутреннего сгорания</t>
  </si>
  <si>
    <t>940 Т</t>
  </si>
  <si>
    <t>28.29.13.00.00.00.11.02.1</t>
  </si>
  <si>
    <t>для грузовых автомобилей с карбюраторными двигателями внутреннего сгорания</t>
  </si>
  <si>
    <t>941 Т</t>
  </si>
  <si>
    <t>28.29.13.00.00.00.11.04.1</t>
  </si>
  <si>
    <t>для легковых автомобилей с двигателем внутреннего сгорания с непосредственным впрыском (инжекторные)</t>
  </si>
  <si>
    <t>942 Т</t>
  </si>
  <si>
    <t>28.29.13.00.00.00.11.08.1</t>
  </si>
  <si>
    <t>грубой очистки для дизельных двигателей грузовых автомобилей</t>
  </si>
  <si>
    <t>943 Т</t>
  </si>
  <si>
    <t>28.29.13.00.00.00.11.11.1</t>
  </si>
  <si>
    <t>тонкой очистки для дизельных двигателей грузовых автомобилей</t>
  </si>
  <si>
    <t>944 Т</t>
  </si>
  <si>
    <t>740-1105.010 204А-1105.510Б ФИЛЬТР ГРУБОЙ ОЧИСТКИ</t>
  </si>
  <si>
    <t>945 Т</t>
  </si>
  <si>
    <t>ФИЛЬТР ТОПЛИВНЫЙ ГРУБОЙ ОЧИСТКИ</t>
  </si>
  <si>
    <t>946 Т</t>
  </si>
  <si>
    <t>19.20.26.00.00.00.00.10.1</t>
  </si>
  <si>
    <t>Топливо дизельное</t>
  </si>
  <si>
    <t>летнее, плотность при 20 °С не более 860 кг/м3, температура застывания не выше -10°С</t>
  </si>
  <si>
    <t>ГОСТ       305-82</t>
  </si>
  <si>
    <t>947 Т</t>
  </si>
  <si>
    <t>19.20.28.00.00.00.30.10.1</t>
  </si>
  <si>
    <t>Топливо нефтяное</t>
  </si>
  <si>
    <t>для газотурбинных установок марки А, теплота сгорания низшая не менее 39800 кДж/кг, зольность не более 0,01%</t>
  </si>
  <si>
    <t>Мазут (печное топливо)</t>
  </si>
  <si>
    <t>тонна</t>
  </si>
  <si>
    <t>948 Т</t>
  </si>
  <si>
    <t>19.20.25.00.00.00.00.10.1</t>
  </si>
  <si>
    <t>Топливо реактивное</t>
  </si>
  <si>
    <t>ТС-1, плотность при 20 °С не менее 780(775) кг/м3, низшая теплота сгорания не менее 43120(42900) кДж/к</t>
  </si>
  <si>
    <t>Растворитель (Керосин ТС-1) ГОСТ 10227-86</t>
  </si>
  <si>
    <t>949 Т</t>
  </si>
  <si>
    <t>29.32.30.00.07.00.04.05.1</t>
  </si>
  <si>
    <t>Тормозные колодки</t>
  </si>
  <si>
    <t xml:space="preserve">для грузовых автомобилей, задние </t>
  </si>
  <si>
    <t>А50м 0203200 ТУ 2571-002-00149386-95</t>
  </si>
  <si>
    <t>950 Т</t>
  </si>
  <si>
    <t>28.92.50.00.00.00.02.08.1</t>
  </si>
  <si>
    <t>Трактор гусеничный</t>
  </si>
  <si>
    <t>Трактор гусеничный промышленный и универсальный мощностью свыше 441,3 кВт (св. 600 л.с.)</t>
  </si>
  <si>
    <t>Т10МБ-0121-1(безЖПУ)КОМПЛЕКТ ЗИП</t>
  </si>
  <si>
    <t>951 Т</t>
  </si>
  <si>
    <t>27.11.41.01.01.01.10.01.1</t>
  </si>
  <si>
    <t>Трансформатор тока</t>
  </si>
  <si>
    <t>трансформатор тока опорный (О) с фарфоровой покрышкой (Ф), ГОСТ 7746-2001, номинальное напряжение 0,66 кВ, номинальный первичный ток 1 А</t>
  </si>
  <si>
    <t>ОСМ1-0,4 У3 220/5-14 ТУ16-717.137-83 ТРАНСФОРМАТОР</t>
  </si>
  <si>
    <t>952 Т</t>
  </si>
  <si>
    <t>28.13.31.00.00.00.12.23.1</t>
  </si>
  <si>
    <t>трехлинейный пневмораспределитель</t>
  </si>
  <si>
    <t xml:space="preserve"> трехлинейный пневмораспределитель с механическим управлением, с условным проходом, Ду 4 мм</t>
  </si>
  <si>
    <t>EVM 230-F02-00, G1/4 ПНЕВМОРАСПРЕДЕЛИТЕЛЬ</t>
  </si>
  <si>
    <t>953 Т</t>
  </si>
  <si>
    <t>20.12.12.00.00.10.10.30.2</t>
  </si>
  <si>
    <t>Триоксид хрома (ангидрид хромовый)</t>
  </si>
  <si>
    <t>технический, марки А, 99,7%, ГОСТ 2548-77</t>
  </si>
  <si>
    <t>954 Т</t>
  </si>
  <si>
    <t>22.21.29.00.00.12.12.11.1</t>
  </si>
  <si>
    <t>тройник</t>
  </si>
  <si>
    <t>пластиковый из полипропилена, комбинированный с внутренней резьбой</t>
  </si>
  <si>
    <t>15 ГОСТ8948-75 ТРОЙНИК</t>
  </si>
  <si>
    <t>955 Т</t>
  </si>
  <si>
    <t>24.20.11.01.10.10.24.13.1</t>
  </si>
  <si>
    <t>Труба</t>
  </si>
  <si>
    <t>Стальная, бесшовная, горячедеформированная, из углеродистой стали, наружный диаметр 114 мм, толщина стенки - 6 мм, ГОСТ 30564-98</t>
  </si>
  <si>
    <t>956 Т</t>
  </si>
  <si>
    <t>24.20.11.01.10.12.10.26.1</t>
  </si>
  <si>
    <t>Стальная бесшовная холоднодеформированная, ГОСТ 8734-75, особотонкостенная, наружный диаметр 20 мм</t>
  </si>
  <si>
    <t>957 Т</t>
  </si>
  <si>
    <t>24.20.11.01.10.12.10.31.1</t>
  </si>
  <si>
    <t>Стальная бесшовная холоднодеформированная, ГОСТ 8734-75, особотонкостенная, наружный диаметр 25 мм</t>
  </si>
  <si>
    <t>958 Т</t>
  </si>
  <si>
    <t>24.20.11.01.10.13.13.13.1</t>
  </si>
  <si>
    <t>Стальная, бесшовная холодно- и теплодеформированная, ГОСТ 8732-87, диаметр 108х5  Ст20</t>
  </si>
  <si>
    <t>959 Т</t>
  </si>
  <si>
    <t>24.20.11.01.12.10.12.11.1</t>
  </si>
  <si>
    <t>Стальная, бесшовная для нефтеперерабатывающей и нефтехимической промышленности, наружный диаметр - 25 мм, толщина стенки - 2,0 мм., группа А, ГОСТ 550-75</t>
  </si>
  <si>
    <t>960 Т</t>
  </si>
  <si>
    <t>24.20.11.01.13.10.25.22.1</t>
  </si>
  <si>
    <t>Бесшовная, стальная, холоднодеформированная из коррозионно-стойкой стали, наружный диаметр - 20 мм, толщина стенки - 2,0 мм, ГОСТ 9941-81</t>
  </si>
  <si>
    <t>сталь 12Х18Н10Т</t>
  </si>
  <si>
    <t>961 Т</t>
  </si>
  <si>
    <t>24.20.13.01.10.10.10.11.1</t>
  </si>
  <si>
    <t xml:space="preserve"> горячедеформированная, бесшовные из стали марок 10,20,10Г2,15ХМ,30ХМА,</t>
  </si>
  <si>
    <t>962 Т</t>
  </si>
  <si>
    <t xml:space="preserve">Стальная бесшовная горячедеформированная, 108х6 мм, ГОСТ 8732-78 </t>
  </si>
  <si>
    <t>963 Т</t>
  </si>
  <si>
    <t xml:space="preserve">Стальная бесшовная горячедеформированная, 127х20 мм, ГОСТ 8732-78 </t>
  </si>
  <si>
    <t>964 Т</t>
  </si>
  <si>
    <t xml:space="preserve">Стальная бесшовная горячедеформированная, 146х8 мм, ГОСТ 8732-78 </t>
  </si>
  <si>
    <t>965 Т</t>
  </si>
  <si>
    <t>бесшовная для котлов и трубопроводов 28х3,5 20 ТУ14-3-460-03</t>
  </si>
  <si>
    <t>966 Т</t>
  </si>
  <si>
    <t>24.20.13.01.12.10.10.10.1</t>
  </si>
  <si>
    <t>Стальная бесшовная горячедеформированная</t>
  </si>
  <si>
    <t>967 Т</t>
  </si>
  <si>
    <t>24.20.13.01.12.10.23.12.1</t>
  </si>
  <si>
    <t>Стальная бесшовная горячедеформированная, 133х16мм ГОСТ 8732-78</t>
  </si>
  <si>
    <t>968 Т</t>
  </si>
  <si>
    <t>24.20.14.00.10.10.10.11.1</t>
  </si>
  <si>
    <t>квадратная 15х15 - 60х60 ,марка стали сталь 1-3ПС,со стенкой 1; 1,5; 2;2,5;3;4;5;6</t>
  </si>
  <si>
    <t>969 Т</t>
  </si>
  <si>
    <t>24.20.14.00.10.10.10.12.1</t>
  </si>
  <si>
    <t>квадратная 80х80,сталь 1-3ПС, 9г2с,со стенкой 2; 2,5; 3; 4; 5; 6</t>
  </si>
  <si>
    <t>970 Т</t>
  </si>
  <si>
    <t>24.20.14.00.10.13.10.11.1</t>
  </si>
  <si>
    <t>Стальна, прямоугольная, бесшовная, горячекатанная, ГОСТ 8645-68</t>
  </si>
  <si>
    <t>100х70</t>
  </si>
  <si>
    <t>971 Т</t>
  </si>
  <si>
    <t>24.20.31.01.10.10.13.11.1</t>
  </si>
  <si>
    <t>Стальная, водогазопроводная, сварная, легкая, Условный проход - 15 мм, наружный диаметр - 21,3 мм, толщина стенки - 2,35 мм, ГОСТ 3262-75</t>
  </si>
  <si>
    <t>972 Т</t>
  </si>
  <si>
    <t>24.20.31.01.10.10.14.12.1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</si>
  <si>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</si>
  <si>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973 Т</t>
  </si>
  <si>
    <t>24.20.31.01.10.10.17.11.1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</si>
  <si>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</si>
  <si>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974 Т</t>
  </si>
  <si>
    <t>24.20.31.01.10.11.18.11.1</t>
  </si>
  <si>
    <t>Стальная, водогазопроводная, сварная,  обыкновенная, Условный проход - 50 мм, наружный диаметр - 60,0 мм, толщина стенки - 3,5 мм, ГОСТ 3262-75</t>
  </si>
  <si>
    <t>сталь 10</t>
  </si>
  <si>
    <t>975 Т</t>
  </si>
  <si>
    <t>24.44.26.00.00.10.10.01.1</t>
  </si>
  <si>
    <t>Медная, круглая,  тянутая, холоднокатанная и прессованная, 12 х 1 мм</t>
  </si>
  <si>
    <t>976 Т</t>
  </si>
  <si>
    <t>24.44.26.00.00.10.10.13.1</t>
  </si>
  <si>
    <t>Медная, круглая,  тянутая, холоднокатанная и прессованная, 10 х 1,5 мм, ГОСТ 617-90 (взамен ГОСТ 617-72)</t>
  </si>
  <si>
    <t>977 Т</t>
  </si>
  <si>
    <t>24.44.26.00.00.10.10.18.1</t>
  </si>
  <si>
    <t>Медная, круглая,  тянутая, холоднокатанная и прессованная, 8х1,5мм, ГОСТ 617-90 (взамен ГОСТ 617-72)</t>
  </si>
  <si>
    <t>978 Т</t>
  </si>
  <si>
    <t>24.45.30.01.10.11.10.01.2</t>
  </si>
  <si>
    <t>латунная, круглая, тянутая, 16*1,5</t>
  </si>
  <si>
    <t>16х1.5 ДКРНМ ЛОМШ 70-1-0,05 ГОСТ 21646-03</t>
  </si>
  <si>
    <t>979 Т</t>
  </si>
  <si>
    <t>24.45.30.01.10.11.10.12.2</t>
  </si>
  <si>
    <t>латунная, круглая, тянутая, 20*2</t>
  </si>
  <si>
    <t>20х2 Л68; 20х2 ЛОМШ 70-1-0,05 ГОСТ 21646-03</t>
  </si>
  <si>
    <t>980 Т</t>
  </si>
  <si>
    <t>24.45.30.01.10.11.10.13.2</t>
  </si>
  <si>
    <t>латунная, круглая, тянутая, 25*2</t>
  </si>
  <si>
    <t>981 Т</t>
  </si>
  <si>
    <t>24.20.12.00.10.12.00.01.1</t>
  </si>
  <si>
    <t>бурильная ведущая квадратного сечения</t>
  </si>
  <si>
    <t>ТРУБА ВЕДУЩАЯ 80х80 L=11,3м ТРУБА ВЕДУЩАЯ</t>
  </si>
  <si>
    <t>982 Т</t>
  </si>
  <si>
    <t>22.21.21.00.00.40.20.18.1</t>
  </si>
  <si>
    <t>Труба полипропиленовая PN10 для водоснабжения  диаметр в мм/толщина в мм 110*10,0</t>
  </si>
  <si>
    <t>110*10</t>
  </si>
  <si>
    <t>983 Т</t>
  </si>
  <si>
    <t>22.21.21.00.00.40.20.14.1</t>
  </si>
  <si>
    <t>Труба полипропиленовая PN10 для водоснабжения  диаметр в мм/толщина в мм 50*4,6</t>
  </si>
  <si>
    <t>50*4,6</t>
  </si>
  <si>
    <t>984 Т</t>
  </si>
  <si>
    <t>22.21.21.00.00.40.20.13.1</t>
  </si>
  <si>
    <t>Труба полипропиленовая PN10 для водоснабжения  диаметр в мм/толщина в мм 40*3,7</t>
  </si>
  <si>
    <t>40*3,7</t>
  </si>
  <si>
    <t>985 Т</t>
  </si>
  <si>
    <t>22.21.21.00.00.40.20.12.1</t>
  </si>
  <si>
    <t>Труба полипропиленовая PN10 для водоснабжения  диаметр в мм/толщина в мм 32*3,0</t>
  </si>
  <si>
    <t>32*3,0</t>
  </si>
  <si>
    <t>986 Т</t>
  </si>
  <si>
    <t>22.21.21.00.00.40.28.16.1</t>
  </si>
  <si>
    <t>Труба полипропиленовая для внутренней канализации диаметр в мм/длина в мм 110x2000</t>
  </si>
  <si>
    <t>Трубы канализационные ПП 100/2000 (2,8мм)</t>
  </si>
  <si>
    <t>987 Т</t>
  </si>
  <si>
    <t>22.21.21.00.00.40.28.14.1</t>
  </si>
  <si>
    <t>Труба полипропиленовая для внутренней канализации диаметр в мм/длина в мм 110x1000</t>
  </si>
  <si>
    <t>Трубы канализационные ПП 100/1000 (2,2мм)</t>
  </si>
  <si>
    <t>988 Т</t>
  </si>
  <si>
    <t>22.21.21.00.00.40.28.12.1</t>
  </si>
  <si>
    <t>Труба полипропиленовая для внутренней канализации диаметр в мм/длина в мм 110x 500</t>
  </si>
  <si>
    <t>Трубы канализационные ПП 100/500 (2,8мм)</t>
  </si>
  <si>
    <t>989 Т</t>
  </si>
  <si>
    <t>27.90.33.00.00.00.30.20.1</t>
  </si>
  <si>
    <t>Трубчатый электронагреватель (ТЭН)</t>
  </si>
  <si>
    <t>мощностью свыше 3,5 но не выше  4,0 кВт</t>
  </si>
  <si>
    <t>БЭВ-2-2-Z-220-7-Т ТУ3442-010-49110786-03 БЛОК ЭЛЕКТРОНАГРЕВАТ.ВЗРЫВОЗАЩИЩЕННЫЙ</t>
  </si>
  <si>
    <t>990 Т</t>
  </si>
  <si>
    <t>30.20.40.00.00.08.06.30.1</t>
  </si>
  <si>
    <t xml:space="preserve">Тумблер   </t>
  </si>
  <si>
    <t>ПТ2-40В С ПРОТЕКТОРОМ УСО.360.054ТУ ТУМБЛЕР</t>
  </si>
  <si>
    <t>991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</si>
  <si>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</si>
  <si>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</si>
  <si>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</si>
  <si>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 xml:space="preserve"> ГОСТ 3134-78</t>
  </si>
  <si>
    <t>992 Т</t>
  </si>
  <si>
    <t>20.14.13.00.00.20.20.10.2</t>
  </si>
  <si>
    <t>Углерод четыреххлористый (тетрахлорметан)</t>
  </si>
  <si>
    <t>химически чистый (х.ч.), 99,8%, ГОСТ 20288-74</t>
  </si>
  <si>
    <t>993 Т</t>
  </si>
  <si>
    <t>24.33.11.00.10.10.10.35.1</t>
  </si>
  <si>
    <t>Уголок</t>
  </si>
  <si>
    <t>Равнополочный, ГОСТ 8509-93</t>
  </si>
  <si>
    <t>994 Т</t>
  </si>
  <si>
    <t>29.32.30.00.15.00.29.06.1</t>
  </si>
  <si>
    <t xml:space="preserve">Указатель </t>
  </si>
  <si>
    <t>температуры воды</t>
  </si>
  <si>
    <t>ТМ100В ТУ37.003.800-77 ДАТЧИК УКАЗАТЕЛЯ ТЕМПЕРАТУРЫ</t>
  </si>
  <si>
    <t>995 Т</t>
  </si>
  <si>
    <t>29.32.30.00.15.00.29.02.1</t>
  </si>
  <si>
    <t>топлива</t>
  </si>
  <si>
    <t>БМ151-3806600-АЭ ДАТЧИК УКАЗАТЕЛЯ УРОВНЯ ТОПЛИВА</t>
  </si>
  <si>
    <t>996 Т</t>
  </si>
  <si>
    <t>ДАТЧИК УРОВНЯ ТОПЛИВА</t>
  </si>
  <si>
    <t>997 Т</t>
  </si>
  <si>
    <t>ДРУ-1ПМ ТУ311-00227465064-2001 ДАТЧИК-РЕЛЕ УРОВНЯ</t>
  </si>
  <si>
    <t>998 Т</t>
  </si>
  <si>
    <t>29.32.30.00.15.00.29.03.1</t>
  </si>
  <si>
    <t xml:space="preserve">масла </t>
  </si>
  <si>
    <t>331.3810 С ПАТРОНОМ И ЛАМПОЙ АВАР.ДАВЛЕН ПРИЕМНИК УКАЗАТЕЛЯ ДАВЛЕНИЯ МАСЛА</t>
  </si>
  <si>
    <t>999 Т</t>
  </si>
  <si>
    <t>УК-170М ПРИЕМНИК УКАЗАТЕЛЯ ДАВЛЕНИЯ МАСЛА</t>
  </si>
  <si>
    <t>1000 Т</t>
  </si>
  <si>
    <t>УК-143 ТУ37.003.388-73 ПРИЕМНИК УКАЗАТЕЛЯ ТЕМПЕРАТУРЫ</t>
  </si>
  <si>
    <t>1001 Т</t>
  </si>
  <si>
    <t>УК171М ТУ37.003.615-75 ПРИЕМНИК УКАЗАТЕЛЯ ТЕМПЕРАТУРЫ</t>
  </si>
  <si>
    <t>1002 Т</t>
  </si>
  <si>
    <t>УБ170 ТУ37.003.614-75 ПРИЕМНИК УКАЗАТЕЛЯ УРОВНЯ ТОПЛИВА</t>
  </si>
  <si>
    <t>1003 Т</t>
  </si>
  <si>
    <t>14.3807 12В В КОМПЛ.С ПАТРОН.И ЛАМП.А12 УКАЗАТЕЛЬ ТЕМПЕРАТУРЫ</t>
  </si>
  <si>
    <t>1004 Т</t>
  </si>
  <si>
    <t>29.32.30.00.15.00.29.04.1</t>
  </si>
  <si>
    <t>тока</t>
  </si>
  <si>
    <t>АП171А ОСТ37.003.069-85 УКАЗАТЕЛЬ ТОКА</t>
  </si>
  <si>
    <t>1005 Т</t>
  </si>
  <si>
    <t>20.14.32.00.00.10.10.10.1</t>
  </si>
  <si>
    <t>Уксусная кислота</t>
  </si>
  <si>
    <t>химически чистая ледяная (х.ч. ледяная), 99,8%, ГОСТ 61-75</t>
  </si>
  <si>
    <t>1006 Т</t>
  </si>
  <si>
    <t>22.19.27.00.00.10.10.40.2</t>
  </si>
  <si>
    <t>Уплотнители резиновые тип I, группа - а</t>
  </si>
  <si>
    <t>Уплотнители резиновые тип I, группа - а твердость по Шору (А) от 45 до 55 ед.
С - для специальных (других) конструкций</t>
  </si>
  <si>
    <t>НТ-8</t>
  </si>
  <si>
    <t>1007 Т</t>
  </si>
  <si>
    <t>НТ-9</t>
  </si>
  <si>
    <t>1008 Т</t>
  </si>
  <si>
    <t>27.12.40.13.11.11.11.10.1</t>
  </si>
  <si>
    <t>Устройство защиты электрической сети</t>
  </si>
  <si>
    <t>ДВП4-2В ГаО.481.014ТУ ДЕРЖАТЕЛЬ ВСТАВКИ ПЛАВКОЙ</t>
  </si>
  <si>
    <t>1009 Т</t>
  </si>
  <si>
    <t>ДВП4-3 ДЕРЖАТЕЛЬ ВСТАВКИ ПЛАВКОЙ</t>
  </si>
  <si>
    <t>1010 Т</t>
  </si>
  <si>
    <t>ДВП4-3В ГаО.431.014ТУ ДЕРЖАТЕЛЬ ВСТАВКИ ПЛАВКОЙ</t>
  </si>
  <si>
    <t>1011 Т</t>
  </si>
  <si>
    <t>ДВП7 АГО.481.309ТУ ДЕРЖАТЕЛЬ ВСТАВКИ ПЛАВКОЙ</t>
  </si>
  <si>
    <t>1012 Т</t>
  </si>
  <si>
    <t>AGU 50А ДЕРЖАТЕЛЬ ПРЕДОХРАНИТЕЛЯ</t>
  </si>
  <si>
    <t>1013 Т</t>
  </si>
  <si>
    <t>16.21.11.00.00.00.00.15.2</t>
  </si>
  <si>
    <t>Фанера клееная</t>
  </si>
  <si>
    <t>Из лиственных пород повышенной водостойкости</t>
  </si>
  <si>
    <t>1014 Т</t>
  </si>
  <si>
    <t>27.40.22.00.00.12.10.10.1</t>
  </si>
  <si>
    <t>Фара</t>
  </si>
  <si>
    <t>ГОСТ 7742-77, направление измерения, вниз, угол в вертикальной плоскости 0 гр., вправо, влево, угол в горизонтальной плоскости 0 гр., сила света фар при использовании ламп накаливания 3000 кд, галогенных ламп накаливания 3000 кд</t>
  </si>
  <si>
    <t>ФВН64-2 УХЛ1(1кд=1000)ТУ16-676.202-86 ФАРА ВЗРЫВОЗАЩ. НЕФТЯНАЯ СО СВ.МОДУЛЕМ</t>
  </si>
  <si>
    <t>1015 Т</t>
  </si>
  <si>
    <t>ФВН64-1 ТУ16-676.202-86 ФАРА ВЗРЫВОЗАЩИЩЕННАЯ</t>
  </si>
  <si>
    <t>1016 Т</t>
  </si>
  <si>
    <t>ФВН64-2 ТУ16-676.202-86 ФАРА ВЗРЫВОЗАЩИЩЕННАЯ</t>
  </si>
  <si>
    <t>1017 Т</t>
  </si>
  <si>
    <t>27.40.22.00.00.12.10.12.1</t>
  </si>
  <si>
    <t>ГОСТ 7742-77, направление измерения, вниз, угол в вертикальной плоскости 0 гр., вправо, влево, угол в горизонтальной плоскости 14 гр., сила света фар при использовании галогенных ламп накаливания 1500 кд</t>
  </si>
  <si>
    <t>ФГ16-К ТУ37.029.193-67 С ЛАМПОЙ 24В ФАРА ПОВОРОТНАЯ</t>
  </si>
  <si>
    <t>1018 Т</t>
  </si>
  <si>
    <t>ФГ16-К ТУ37.003.517-81 С ЛАМП. А24-55+50 ФАРА ПОВОРОТНАЯ 24В</t>
  </si>
  <si>
    <t>1019 Т</t>
  </si>
  <si>
    <t>ФГ16-К ЛАМПА А24-55+50 ТУ37.458.067-2002 ФАРА С ЛАМПОЙ</t>
  </si>
  <si>
    <t>1020 Т</t>
  </si>
  <si>
    <t>32.99.11.00.00.00.14.21.1</t>
  </si>
  <si>
    <t>Фильтр для респиратора</t>
  </si>
  <si>
    <t xml:space="preserve">противоаэрозольный </t>
  </si>
  <si>
    <t>РПГ-67 ГОСТ Р 12.4.191-99</t>
  </si>
  <si>
    <t>1021 Т</t>
  </si>
  <si>
    <t>PR-1 ГОСТ Р 12.4.191-99</t>
  </si>
  <si>
    <t>1022 Т</t>
  </si>
  <si>
    <t>28.29.13.00.00.00.10.13.1</t>
  </si>
  <si>
    <t xml:space="preserve">фильтр масляный </t>
  </si>
  <si>
    <t>фильтр масляный, механический, сетчатый</t>
  </si>
  <si>
    <t>ФГИ32/3-10К УХЛ1 ТУРБ400051624.080-2000 ФИЛЬТР НАПОРНЫЙ С РАСХОДОМ 200 л/мин</t>
  </si>
  <si>
    <t>1023 Т</t>
  </si>
  <si>
    <t>26.20.21.01.17.11.11.04.1</t>
  </si>
  <si>
    <t>Флеш-накопитель</t>
  </si>
  <si>
    <t>USB-флеш-накопитель, Интерфейс - USB 2.0, емкость - 2 Гб</t>
  </si>
  <si>
    <t>1024 Т</t>
  </si>
  <si>
    <t>27.40.21.00.00.11.12.10.1</t>
  </si>
  <si>
    <t>Фонарь</t>
  </si>
  <si>
    <t>ГОСТ 4677-82, мощность лампы фонаря до 0,40 Вт включ.</t>
  </si>
  <si>
    <t>ПД20-Д ТУ37.003.293-72 ФОНАРЬ КОНТРОЛЬНОЙ ЛАМПЫ (ЗЕЛЕНЫЙ,12В)</t>
  </si>
  <si>
    <t>1025 Т</t>
  </si>
  <si>
    <t>ПД20-Л ТУ37.003.293-72 ФОНАРЬ КОНТРОЛЬНОЙ ЛАМПЫ (ЗЕЛЕНЫЙ,24В)</t>
  </si>
  <si>
    <t>1026 Т</t>
  </si>
  <si>
    <t>ПД20-В ТУ37.003.293-72 ФОНАРЬ КОНТРОЛЬНОЙ ЛАМПЫ (КРАСНЫЙ,12В)</t>
  </si>
  <si>
    <t>1027 Т</t>
  </si>
  <si>
    <t>ПД20-К ТУ37.003.293-72 ФОНАРЬ КОНТРОЛЬНОЙ ЛАМПЫ (КРАСНЫЙ,24В)</t>
  </si>
  <si>
    <t>1028 Т</t>
  </si>
  <si>
    <t>26.20.16.13.11.11.11.10.1</t>
  </si>
  <si>
    <t>Фотобарабан</t>
  </si>
  <si>
    <t>Селеновый вал</t>
  </si>
  <si>
    <t>1029 Т</t>
  </si>
  <si>
    <t>1030 Т</t>
  </si>
  <si>
    <t>1031 Т</t>
  </si>
  <si>
    <t>1032 Т</t>
  </si>
  <si>
    <t>1033 Т</t>
  </si>
  <si>
    <t>1034 Т</t>
  </si>
  <si>
    <t>Фотовал</t>
  </si>
  <si>
    <t>1035 Т</t>
  </si>
  <si>
    <t>1036 Т</t>
  </si>
  <si>
    <t>1037 Т</t>
  </si>
  <si>
    <t>1038 Т</t>
  </si>
  <si>
    <t>1039 Т</t>
  </si>
  <si>
    <t>1040 Т</t>
  </si>
  <si>
    <t>1041 Т</t>
  </si>
  <si>
    <t>25.73.20.00.00.12.10.10.1</t>
  </si>
  <si>
    <t xml:space="preserve">Фреза </t>
  </si>
  <si>
    <t>Концевые фрезы</t>
  </si>
  <si>
    <t xml:space="preserve"> ф6,0 ГОСТ17025-71</t>
  </si>
  <si>
    <t>1042 Т</t>
  </si>
  <si>
    <t xml:space="preserve"> ф10,0 ГОСТ17025-71</t>
  </si>
  <si>
    <t>1043 Т</t>
  </si>
  <si>
    <t xml:space="preserve"> ф12,0 ГОСТ17025-71</t>
  </si>
  <si>
    <t xml:space="preserve"> штука</t>
  </si>
  <si>
    <t>1044 Т</t>
  </si>
  <si>
    <t xml:space="preserve"> 22.29.21.20.00.00.10.05.2</t>
  </si>
  <si>
    <t>Фумлента</t>
  </si>
  <si>
    <t>уплотнительная</t>
  </si>
  <si>
    <t>1045 Т</t>
  </si>
  <si>
    <t>20.15.20.00.00.00.10.40.2</t>
  </si>
  <si>
    <t>Хлорид аммония (хлористый аммоний)</t>
  </si>
  <si>
    <t>технический (нашатырь), 1-го сорта, 99,6%, ГОСТ 2210-73</t>
  </si>
  <si>
    <t>1046 Т</t>
  </si>
  <si>
    <t>20.15.20.00.00.00.10.30.2</t>
  </si>
  <si>
    <t>чистый (ч.), 99%, ГОСТ 3773-72</t>
  </si>
  <si>
    <t>1047 Т</t>
  </si>
  <si>
    <t>20.13.31.00.20.00.65.40.2</t>
  </si>
  <si>
    <t>Хлорид бария</t>
  </si>
  <si>
    <t>технический, высший сорт, 99,0%, ГОСТ 742-78</t>
  </si>
  <si>
    <t xml:space="preserve"> </t>
  </si>
  <si>
    <t>1048 Т</t>
  </si>
  <si>
    <t>20.14.13.00.00.20.10.10.2</t>
  </si>
  <si>
    <t>Хлороформ (трихлорметан)</t>
  </si>
  <si>
    <t>очищенный, ГОСТ 20015-88</t>
  </si>
  <si>
    <t>1049 Т</t>
  </si>
  <si>
    <t>22.21.29.00.00.26.00.00.2</t>
  </si>
  <si>
    <t>Хомут</t>
  </si>
  <si>
    <t xml:space="preserve">хомут-стяжка пластиковая крепежная </t>
  </si>
  <si>
    <t>2,5х60 ИЭК ХОМУТ</t>
  </si>
  <si>
    <t>1050 Т</t>
  </si>
  <si>
    <t>3,6х120 ИЭК ХОМУТ</t>
  </si>
  <si>
    <t>1051 Т</t>
  </si>
  <si>
    <t>4,8х200 ИЭК ХОМУТ</t>
  </si>
  <si>
    <t>1052 Т</t>
  </si>
  <si>
    <t>8,8х400 ИЭК ХОМУТ</t>
  </si>
  <si>
    <t>1053 Т</t>
  </si>
  <si>
    <t>9х350 "KLINKMAN" ХОМУТ</t>
  </si>
  <si>
    <t>1054 Т</t>
  </si>
  <si>
    <t>22.21.29.00.00.26.10.50.1</t>
  </si>
  <si>
    <t>кабельный из полиамида</t>
  </si>
  <si>
    <t>10х26 ХОМУТ "ТАЙВАНЬ"</t>
  </si>
  <si>
    <t>1055 Т</t>
  </si>
  <si>
    <t>15-30 ХОМУТ "ТАЙВАНЬ"</t>
  </si>
  <si>
    <t>1056 Т</t>
  </si>
  <si>
    <t>24-35 ХОМУТ "ТАЙВАНЬ"</t>
  </si>
  <si>
    <t>1057 Т</t>
  </si>
  <si>
    <t>32х51 ХОМУТ "ТАЙВАНЬ"</t>
  </si>
  <si>
    <t>1058 Т</t>
  </si>
  <si>
    <t>52х76 ХОМУТ "ТАЙВАНЬ"</t>
  </si>
  <si>
    <t>1059 Т</t>
  </si>
  <si>
    <t>01.19.21.00.00.00.03.90.1</t>
  </si>
  <si>
    <t>Цветочная композиция</t>
  </si>
  <si>
    <t>готовая цветочная композиция из цветов одного вида или сборная</t>
  </si>
  <si>
    <t>1060 Т</t>
  </si>
  <si>
    <t xml:space="preserve"> 01.19.21.00.00.00.01.20.1</t>
  </si>
  <si>
    <t>Цветы срезанные</t>
  </si>
  <si>
    <t>Экстра группа. Розы, длина стебля с цветком при реализации не менее 55см (ГОСТ 18908.1-73)</t>
  </si>
  <si>
    <t>1061 Т</t>
  </si>
  <si>
    <t>01.19.21.00.00.00.02.70.1</t>
  </si>
  <si>
    <t>Первая группа. Тюльпаны, длина стебля с бутоном не менее 30см (ГОСТ 18908.7-73)</t>
  </si>
  <si>
    <t>1062 Т</t>
  </si>
  <si>
    <t>25.93.17.00.00.11.02.04.1</t>
  </si>
  <si>
    <t>Цепь</t>
  </si>
  <si>
    <t>приводная, роликовая, повышенной прочности, двухрядная, шаг 44,45 мм</t>
  </si>
  <si>
    <t xml:space="preserve">2НП-44,45-418  ГОСТ 21834-87 </t>
  </si>
  <si>
    <t>Метр погонный</t>
  </si>
  <si>
    <t>1063 Т</t>
  </si>
  <si>
    <t>25.93.17.00.00.16.00.16.1</t>
  </si>
  <si>
    <t>круглозвенная, грузовая, сварная,  калибр 19 мм</t>
  </si>
  <si>
    <t>Б2-2,5-19-102 ТУ3148-001-98474340-2007</t>
  </si>
  <si>
    <t>1064 Т</t>
  </si>
  <si>
    <t>25.94.12.00.00.10.10.20.1</t>
  </si>
  <si>
    <t>Шайба</t>
  </si>
  <si>
    <t>Плоская</t>
  </si>
  <si>
    <t>1065 Т</t>
  </si>
  <si>
    <t>28.15.31.00.00.01.10.41.1</t>
  </si>
  <si>
    <t>шарик с диаметром до 12 мм</t>
  </si>
  <si>
    <t>шарик с номинальным диаметром 5,500 мм, ГОСТ 3722-81</t>
  </si>
  <si>
    <t>15,000-10 ГОСТ3722-81 ШАРИК</t>
  </si>
  <si>
    <t>1066 Т</t>
  </si>
  <si>
    <t>29.10.44.00.00.00.10.23.1</t>
  </si>
  <si>
    <t xml:space="preserve">Шасси </t>
  </si>
  <si>
    <t>для монтажа различного специального оборудования и транспортировки его по дорогам всех категорий и без дорог , колесная формула 6х6, грузоподъемностью до 15 тонн</t>
  </si>
  <si>
    <t>КАМАЗ43118 КОМПЛЕКТ С ПАРАМЕТРАМИ смНИЖЕ ШАССИ АВТОМОБИЛЯ</t>
  </si>
  <si>
    <t>1067 Т</t>
  </si>
  <si>
    <t>КАМАЗ53228-0001960-15КОМПЛ.С ПАРАМЕТРАМИ ШАССИ АВТОМОБИЛЯ</t>
  </si>
  <si>
    <t>1068 Т</t>
  </si>
  <si>
    <t>КАМАЗ43118 Евро 4 КОМ МП24-4208010-30</t>
  </si>
  <si>
    <t>1069 Т</t>
  </si>
  <si>
    <t>УРАЛ-4320-1916-60 ЕВРО-4,ДЗК,УСИЛЕН.ДОМ ШАССИ АВТОМОБИЛЯ</t>
  </si>
  <si>
    <t>1070 Т</t>
  </si>
  <si>
    <t>КАМАЗ-53228-0001960-15,ЕВРО-3 ШАССИ АВТОМОБИЛЯ(между п.и з.кол3690мм)</t>
  </si>
  <si>
    <t>1071 Т</t>
  </si>
  <si>
    <t>КАМАЗ43118 "ЕВРО-4" 5-ступ.КПбез лебедки ШАССИ(КОМ-МП28-4206010-13 ДЗК за кабиной</t>
  </si>
  <si>
    <t>1072 Т</t>
  </si>
  <si>
    <t>29.10.44.00.00.00.10.22.1</t>
  </si>
  <si>
    <t>для монтажа различного специального оборудования и транспортировки его по дорогам всех категорий и без дорог , колесная формула 6х4, грузоподъемностью до 25 тонн</t>
  </si>
  <si>
    <t>КрАЗ65053-300-03 С ПАРАМЕТРАМ ШАССИ АВТОМОБИЛЯ</t>
  </si>
  <si>
    <t>1073 Т</t>
  </si>
  <si>
    <t>КрАЗ-63221-0000043-03 ЕВРО 3 ШАССИ АВТОМОБИЛЯ</t>
  </si>
  <si>
    <t>1074 Т</t>
  </si>
  <si>
    <t>24.10.71.00.00.11.11.25.1</t>
  </si>
  <si>
    <t>Швеллеры</t>
  </si>
  <si>
    <t>стальные, горячекатаные, с уклоном внутренних граней полок, № швеллера 30, ГОСТ 8240-89</t>
  </si>
  <si>
    <t>1075 Т</t>
  </si>
  <si>
    <t>28.12.13.00.00.00.11.12.1</t>
  </si>
  <si>
    <t>шестеренчатый насос</t>
  </si>
  <si>
    <t xml:space="preserve"> шестеренчатый насос с рабочим объемом от 100 до 150 см3</t>
  </si>
  <si>
    <t>НШ100Г-4 ОСТ23.1.92-88 НАСОС ШЕСТЕРЕННЫЙ</t>
  </si>
  <si>
    <t>1076 Т</t>
  </si>
  <si>
    <t>28.12.13.00.00.00.11.10.1</t>
  </si>
  <si>
    <t>шестеренчатый насос с рабочим объемом от 8 до 50 см3</t>
  </si>
  <si>
    <t>НШ10-3 ОСТ23.1.92-88 НАСОС ШЕСТЕРЕННЫЙ</t>
  </si>
  <si>
    <t>1077 Т</t>
  </si>
  <si>
    <t>НШ10-3-Л ОСТ23.1.92-88 НАСОС ШЕСТЕРЕННЫЙ</t>
  </si>
  <si>
    <t>1078 Т</t>
  </si>
  <si>
    <t>НШ10Д-3 Р=16МПа Q=21Л/МИН НАСОС ШЕСТЕРЕННЫЙ</t>
  </si>
  <si>
    <t>1079 Т</t>
  </si>
  <si>
    <t>22.11.22.00.00.00.00.00.1</t>
  </si>
  <si>
    <t>Шины резиновые пневматические восстановленные для автобусов или автомобилей грузовых, для авиации</t>
  </si>
  <si>
    <t>Шины резиновые пневматические бывшие в употреблении для автобусов или автомобилей грузовых, для авиации, пригодные для дальнейшего использования, либо пригодные для восстановления, в том числе восстановленные методом наложения нового протектора. ГОСТ 8407</t>
  </si>
  <si>
    <t>4066.40.026 МП300х100 БАЛЛОН ШИННО-ПНЕВМАТИЧЕСКИЙ СЪЕМНЫЙ</t>
  </si>
  <si>
    <t>1080 Т</t>
  </si>
  <si>
    <t>27.12.31.15.11.11.11.10.1</t>
  </si>
  <si>
    <t>Шкаф распределительный</t>
  </si>
  <si>
    <t>для приема и распределения электрической энергии в сетях и защиты электрических установок.  </t>
  </si>
  <si>
    <t>1081 Т</t>
  </si>
  <si>
    <t>23.91.11.00.00.00.40.10.3</t>
  </si>
  <si>
    <t>Шкурка шлифовальная</t>
  </si>
  <si>
    <t xml:space="preserve"> Шкурка шлифовальная бумажная водостойкая</t>
  </si>
  <si>
    <t>метр погонный</t>
  </si>
  <si>
    <t>1082 Т</t>
  </si>
  <si>
    <t>23.91.11.00.00.00.40.30.3</t>
  </si>
  <si>
    <t>Шкурка шлифовальная тканевая водостойкая</t>
  </si>
  <si>
    <t>1083 Т</t>
  </si>
  <si>
    <t>22.19.34.00.00.00.20.13.1</t>
  </si>
  <si>
    <t>Шланг</t>
  </si>
  <si>
    <t>Топливный резиновый шланг для подачи жидкостей: бензина авиационного, бензина автомобильного, топлива. ГОСТ 10362-76. Размер 20 х 29 - 16</t>
  </si>
  <si>
    <t>Размер 20 х 29 – 16 ГОСТ 10362-76 (750м)</t>
  </si>
  <si>
    <t>1084 Т</t>
  </si>
  <si>
    <t>22.19.34.00.00.00.20.08.1</t>
  </si>
  <si>
    <t>Топливный резиновый шланг для подачи жидкостей: бензина авиационного, бензина автомобильного, топлива. ГОСТ 10362-76. Размер 10 х 18.5 - 16</t>
  </si>
  <si>
    <t xml:space="preserve">размер 10 х 17.5 – 1,47
ГОСТ 10362-76 (106м)
</t>
  </si>
  <si>
    <t>1085 Т</t>
  </si>
  <si>
    <t>22.19.34.00.00.00.20.09.1</t>
  </si>
  <si>
    <t>Топливный резиновый шланг для подачи жидкостей: бензина авиационного, бензина автомобильного, топлива. ГОСТ 10362-76. Размер 12 х 20 - 16</t>
  </si>
  <si>
    <t xml:space="preserve">12 х 20 – 16 
ГОСТ 10362-76 (1370м)
</t>
  </si>
  <si>
    <t>1086 Т</t>
  </si>
  <si>
    <t>22.19.34.00.00.00.20.22.1</t>
  </si>
  <si>
    <t>Топливный резиновый шланг для подачи жидкостей: бензина авиационного, бензина автомобильного, топлива. ГОСТ 10362-76. Размер 50 х 61.5 - 16</t>
  </si>
  <si>
    <t xml:space="preserve">50 х 61.5 – 16
 ГОСТ 10362-76 (20м)
</t>
  </si>
  <si>
    <t>1087 Т</t>
  </si>
  <si>
    <t>22.19.34.00.00.00.20.03.1</t>
  </si>
  <si>
    <t>Топливный резиновый шланг для подачи жидкостей: бензина авиационного, бензина автомобильного, топлива. ГОСТ 10362-76. Размер 6 х 14 – 16</t>
  </si>
  <si>
    <t>6-14-1,6 ГОСТ 10326-76 (3м)</t>
  </si>
  <si>
    <t>1088 Т</t>
  </si>
  <si>
    <t>22.19.34.00.00.10.30.20.2</t>
  </si>
  <si>
    <t>III – 9 – 2,0  ГОСТ 9356-75. С наружным диаметром 18. Газовый шланг для сварки и резки металлов класса III предназначен для подачи кислорода.</t>
  </si>
  <si>
    <t xml:space="preserve">III-9-18-2,0
 ГОСТ 9356-75
</t>
  </si>
  <si>
    <t>1089 Т</t>
  </si>
  <si>
    <t>22.19.34.00.00.10.10.20.2</t>
  </si>
  <si>
    <t>I – 9 – 0,63ГОСТ 9356-75. С наружным диаметром 18. Газовый шланг для сварки и резки металлов класса I предназначен для подачи ацетилена, городского газа, пропана и бутана.</t>
  </si>
  <si>
    <t>шланг 1-9-18-0,63 ГОСТ 9356-75</t>
  </si>
  <si>
    <t>1090 Т</t>
  </si>
  <si>
    <t>13.94.11.00.00.40.12.20.1</t>
  </si>
  <si>
    <t>Шнур</t>
  </si>
  <si>
    <t>Шнуры – тонкие  крученые и плетеные изделия многократного применения. Шнуры  из кенафного волокна, плетеные, плетеные – 6- 16 мм</t>
  </si>
  <si>
    <t xml:space="preserve">Шнур бытовой крученый d 6-16 ТУ6-06-17-15-8 </t>
  </si>
  <si>
    <t>1091 Т</t>
  </si>
  <si>
    <t>13.94.11.00.00.40.14.10.1</t>
  </si>
  <si>
    <t>Шнуры – тонкие  крученые и плетеные изделия многократного применения.  Шнуры  из хлопчатобумажной пряжи, крученые, диаметром 1,5- 6 мм</t>
  </si>
  <si>
    <t>Шнур бытовой крученый d 1,5-6 ОСТ 17-184-88</t>
  </si>
  <si>
    <t>1092 Т</t>
  </si>
  <si>
    <t>25.94.11.00.00.24.01.03.1</t>
  </si>
  <si>
    <t xml:space="preserve">Шприц для смазки </t>
  </si>
  <si>
    <t>пневматический</t>
  </si>
  <si>
    <t>С-321-М В КОМПЛЕКТЕ С КАБЕЛЕМ ПИТАНИЯ СОЛИДОЛОНАГНЕТАТЕЛЬ</t>
  </si>
  <si>
    <t>1093 Т</t>
  </si>
  <si>
    <t>26.51.32.12.12.12.12.11.1</t>
  </si>
  <si>
    <t>штангенциркуль</t>
  </si>
  <si>
    <t>С двусторонним расположением губок.</t>
  </si>
  <si>
    <t>ШЦ I 125 (0,05)</t>
  </si>
  <si>
    <t>1094 Т</t>
  </si>
  <si>
    <t>25.94.11.00.00.11.18.10.1</t>
  </si>
  <si>
    <t>Шуруп</t>
  </si>
  <si>
    <t>стальной, с крестовым шлицем</t>
  </si>
  <si>
    <t>1095 Т</t>
  </si>
  <si>
    <t>08.12.13.00.00.00.12.60.2</t>
  </si>
  <si>
    <t>Щебень</t>
  </si>
  <si>
    <t>для строительных работ, ГОСТ 8267-93, фракции от св. 40 до 80 (70) мм, количество зерен крупнее верхнего номинального размера в пределах размеров, мм от от 25 до 40, % по массе, не более 10</t>
  </si>
  <si>
    <t>Щебень фракция 45</t>
  </si>
  <si>
    <t>1096 Т</t>
  </si>
  <si>
    <t>32.91.11.00.00.00.13.20.1</t>
  </si>
  <si>
    <t xml:space="preserve">Щетка </t>
  </si>
  <si>
    <t>Материал изготовления - химическая нить</t>
  </si>
  <si>
    <t>Щетка-сметка</t>
  </si>
  <si>
    <t>1097 Т</t>
  </si>
  <si>
    <t>27.12.31.15.20.11.11.10.1</t>
  </si>
  <si>
    <t>Щит питания</t>
  </si>
  <si>
    <t>распределительный модульный</t>
  </si>
  <si>
    <t>1098 Т</t>
  </si>
  <si>
    <t>32.99.11.00.00.14.02.01.1</t>
  </si>
  <si>
    <t xml:space="preserve">Щиток </t>
  </si>
  <si>
    <t>защитный лицевой для электросварщиков, ГОСТ 12.4.035-78</t>
  </si>
  <si>
    <t xml:space="preserve">МАСКА СВАРЩИКА </t>
  </si>
  <si>
    <t>1099 Т</t>
  </si>
  <si>
    <t xml:space="preserve">для сварщика </t>
  </si>
  <si>
    <t>1100 Т</t>
  </si>
  <si>
    <t>26.51.82.00.00.00.04.12.1</t>
  </si>
  <si>
    <t>Щуп</t>
  </si>
  <si>
    <t>Набор щупов №2, ГОСТ 882-75</t>
  </si>
  <si>
    <t>100,НАБОР2 ТУ2-034-225-87 ЩУПЫ</t>
  </si>
  <si>
    <t>1101 Т</t>
  </si>
  <si>
    <t>28.29.60.00.00.10.17.10.1</t>
  </si>
  <si>
    <t>Экран</t>
  </si>
  <si>
    <t>Экран 220183 HPR 130A</t>
  </si>
  <si>
    <t>1102 Т</t>
  </si>
  <si>
    <t>25.73.30.00.00.14.36.10.1</t>
  </si>
  <si>
    <t>Элеватор</t>
  </si>
  <si>
    <t xml:space="preserve"> Трубный</t>
  </si>
  <si>
    <t>КМ114-125 ЭЛЕВАТОР</t>
  </si>
  <si>
    <t>1103 Т</t>
  </si>
  <si>
    <t>КМ60-125 ЭЛЕВАТОР</t>
  </si>
  <si>
    <t>1104 Т</t>
  </si>
  <si>
    <t>КМ73-125 ЭЛЕВАТОР</t>
  </si>
  <si>
    <t>1105 Т</t>
  </si>
  <si>
    <t>КМ89-125 ЭЛЕВАТОР</t>
  </si>
  <si>
    <t>1106 Т</t>
  </si>
  <si>
    <t>27.90.13.60.10.10.00.00.1</t>
  </si>
  <si>
    <t>Электрод</t>
  </si>
  <si>
    <t>проволочный, для электроэрозионной резки</t>
  </si>
  <si>
    <t>Bercocut pro 900 ø0,25</t>
  </si>
  <si>
    <t>1107 Т</t>
  </si>
  <si>
    <t>25.93.15.00.00.13.10.10.3</t>
  </si>
  <si>
    <t>Изделие используемое для сварки с покрытием</t>
  </si>
  <si>
    <t>марки УОНИ, ОК46, SE46, ЗИО, ТМУ и др. диаметром от 1 мм до 5 мм</t>
  </si>
  <si>
    <t>1108 Т</t>
  </si>
  <si>
    <t>28.29.60.00.00.10.10.10.1</t>
  </si>
  <si>
    <t xml:space="preserve">Электрод </t>
  </si>
  <si>
    <t xml:space="preserve"> 220181 HPR 130A MS</t>
  </si>
  <si>
    <t>1109 Т</t>
  </si>
  <si>
    <t>28.24.11.00.00.00.19.10.1</t>
  </si>
  <si>
    <t>Электромеханический аппарат</t>
  </si>
  <si>
    <t xml:space="preserve">  аппарат электромеханический углошлифовальный (ручной станок)</t>
  </si>
  <si>
    <t>УШМ G13 HITACHI</t>
  </si>
  <si>
    <t>1110 Т</t>
  </si>
  <si>
    <t>20.30.21.00.21.06.12.05.1</t>
  </si>
  <si>
    <t>Эмаль</t>
  </si>
  <si>
    <t>ПФ-115 высший сорт желтый, массовая доля нелетучих веществ, %, не менее 64-70, ГОСТ 6465-76</t>
  </si>
  <si>
    <t>ПФ-115  ГОСТ 6465-76 желтая</t>
  </si>
  <si>
    <t>1111 Т</t>
  </si>
  <si>
    <t>20.30.21.00.21.06.12.10.1</t>
  </si>
  <si>
    <t>ПФ-115 высший сорт синий, массовая доля нелетучих веществ, %, не менее 57-63, ГОСТ 6465-76</t>
  </si>
  <si>
    <t>ПФ-115  ГОСТ 6465-76 синяя</t>
  </si>
  <si>
    <t>1112 Т</t>
  </si>
  <si>
    <t>20.30.21.00.21.06.12.21.1</t>
  </si>
  <si>
    <t>ПФ-115 высший сорт белый, массовая доля нелетучих веществ, %, не менее 62-68, ГОСТ 6465-76</t>
  </si>
  <si>
    <t>ПФ-115  ГОСТ 6465-76 белая</t>
  </si>
  <si>
    <t>1113 Т</t>
  </si>
  <si>
    <t>20.30.21.00.21.06.12.07.1</t>
  </si>
  <si>
    <t>ПФ-115 высший сорт зеленый, массовая доля нелетучих веществ, %, не менее 64-70, ГОСТ 6465-76</t>
  </si>
  <si>
    <t>ПФ-115  ГОСТ 6465-76-зеленая</t>
  </si>
  <si>
    <t>1114 Т</t>
  </si>
  <si>
    <t>20.30.21.00.21.06.13.24.1</t>
  </si>
  <si>
    <t>ПФ-115 первый сорт черный, массовая доля нелетучих веществ, %, не менее 49-55, ГОСТ 6465-76</t>
  </si>
  <si>
    <t>ПФ-115  ГОСТ 6465-76 черная</t>
  </si>
  <si>
    <t>1115 Т</t>
  </si>
  <si>
    <t>20.30.21.00.21.06.13.01.1</t>
  </si>
  <si>
    <t>ПФ-115 первый сорт красный, массовая доля нелетучих веществ, %, не менее 52-58, ГОСТ 6465-76</t>
  </si>
  <si>
    <t>ПФ-115  ГОСТ 6465-76 красная</t>
  </si>
  <si>
    <t>1116 Т</t>
  </si>
  <si>
    <t>20.30.21.00.21.06.12.14.1</t>
  </si>
  <si>
    <t>ПФ-115 высший сорт светло-серый, массовая доля нелетучих веществ, %, не менее 57-63, ГОСТ 6465-76</t>
  </si>
  <si>
    <t>ПФ-115  ГОСТ 6465-76 светло-серая</t>
  </si>
  <si>
    <t>1117 Т</t>
  </si>
  <si>
    <t>20.30.21.00.21.06.12.13.1</t>
  </si>
  <si>
    <t>ПФ-115 высший сорт серый, массовая доля нелетучих веществ, %, не менее 60-66, ГОСТ 6465-76</t>
  </si>
  <si>
    <t>ПФ-115  ГОСТ 6465-76 серая</t>
  </si>
  <si>
    <t>1118 Т</t>
  </si>
  <si>
    <t>20.30.21.00.21.06.12.09.1</t>
  </si>
  <si>
    <t>ПФ-115 высший сорт голубой 423, массовая доля нелетучих веществ, %, не менее 60-66, ГОСТ 6465-76</t>
  </si>
  <si>
    <t>ПФ-115  ГОСТ 6465-76 голубая 423</t>
  </si>
  <si>
    <t>1119 Т</t>
  </si>
  <si>
    <t>20.30.22.00.00.00.70.40.1</t>
  </si>
  <si>
    <t>Эмаль автомобильная</t>
  </si>
  <si>
    <t xml:space="preserve"> МС-17 ТУ6-10-1012-78,черная</t>
  </si>
  <si>
    <t>1120 Т</t>
  </si>
  <si>
    <t>20.13.43.00.00.10.40.50.2</t>
  </si>
  <si>
    <t>Бикарбонат натрия (двууглекислый натрий, пищевая сода)</t>
  </si>
  <si>
    <t>второй сорт, 99,0%, ГОСТ 2156-76</t>
  </si>
  <si>
    <t>Сода пищевая,фасовка 180гр</t>
  </si>
  <si>
    <t>1121 Т</t>
  </si>
  <si>
    <t>10.89.11.00.00.01.12.20.1</t>
  </si>
  <si>
    <t>Бульоны</t>
  </si>
  <si>
    <t>Сухие. Куриные. С овощами.</t>
  </si>
  <si>
    <t>В кубиках</t>
  </si>
  <si>
    <t>грамм</t>
  </si>
  <si>
    <t>1122 Т</t>
  </si>
  <si>
    <t>17.22.11.10.00.00.00.08.1</t>
  </si>
  <si>
    <t>Бумага туалетная</t>
  </si>
  <si>
    <t>однослойная</t>
  </si>
  <si>
    <t>1123 Т</t>
  </si>
  <si>
    <t>10.72.12.00.00.00.03.40.1</t>
  </si>
  <si>
    <t>Вафли</t>
  </si>
  <si>
    <t>Вкус и запах свойственный данному наименованию вафель, без постороннего привкуса и запаха. Поверхность с четким рисунком, края с ровным обрезом без подтеков. Должны иметь одинаковый размер и правильную форму, установленную для данного наименования. Начинка не должна выступать за края. Цвет - от светло-желтого до желтого. Начинка однородной консистенции, без крупинок и комочков. С помадными и фруктовыми начинками.</t>
  </si>
  <si>
    <t>Весовые</t>
  </si>
  <si>
    <t>1124 Т</t>
  </si>
  <si>
    <t>10.72.12.00.00.00.03.30.2</t>
  </si>
  <si>
    <t>Вкус и запах свойственный данному наименованию вафель, без постороннего привкуса и запаха. Поверхность с четким рисунком, края с ровным обрезом без подтеков. Должны иметь одинаковый размер и правильную форму, установленную для данного наименования. Начинка не должна выступать за края. Цвет - от светло-желтого до желтого. Начинка однородной консистенции, без крупинок и комочков. С жировыми начинками. Массой до 0,5 кг.</t>
  </si>
  <si>
    <t>Вафли фасованные в ассортименте</t>
  </si>
  <si>
    <t>1125 Т</t>
  </si>
  <si>
    <t>11.07.19.00.00.00.11.10.2</t>
  </si>
  <si>
    <t>Вода</t>
  </si>
  <si>
    <t>Минеральная (природная и искусственная), содержащие добавки сахара или других подслащивающих или вкусо-ароматических веществ.  V - 0,5 - 1 литр.</t>
  </si>
  <si>
    <t>0,5л</t>
  </si>
  <si>
    <t>Бутылка</t>
  </si>
  <si>
    <t>1126 Т</t>
  </si>
  <si>
    <t>1л</t>
  </si>
  <si>
    <t>1127 Т</t>
  </si>
  <si>
    <t>11.07.19.00.00.00.11.10.3</t>
  </si>
  <si>
    <t>Минеральная (природная и искусственная), содержащие добавки сахара или других подслащивающих или вкусо-ароматических веществ. V - 1 - 2 литров.</t>
  </si>
  <si>
    <t>1,5л</t>
  </si>
  <si>
    <t>1128 Т</t>
  </si>
  <si>
    <t>1129 Т</t>
  </si>
  <si>
    <t>11.07.11.00.00.00.06.20.3</t>
  </si>
  <si>
    <t>Вода (кроме вод минеральных)</t>
  </si>
  <si>
    <t>Питьевая природная негазированная. Прозрачная.Без посторонних привкусов и запахов. V - 1 - 5 литров.</t>
  </si>
  <si>
    <t>5л</t>
  </si>
  <si>
    <t>1130 Т</t>
  </si>
  <si>
    <t>10.39.16.00.00.00.00.40.2</t>
  </si>
  <si>
    <t>Горох</t>
  </si>
  <si>
    <t>Столовый. Зерна целые без примесей оболочек зерен и кормового гороха коричневого цвета. Цвет зерен горошка - зеленый, светло-зеленый или оливковый, однородный в одной банке. Допускается неоднородный.  Вкус и запах - натуральные, свойственные консервированному зеленому горошку. Допускается крахмалистый вкус. Посторонний привкус и запах не допускаются. Консистенция - более твердая, неоднородная. Заливочная жидкость прозрачная, характерного цвета с зеленоватым или оливковым оттенком. Допускается мутность, крахмалистый осадок. ГОСТ 15842-90.</t>
  </si>
  <si>
    <t>ж/б</t>
  </si>
  <si>
    <t>Банка условная</t>
  </si>
  <si>
    <t>1131 Т</t>
  </si>
  <si>
    <t>10.39.18.00.00.00.03.10.1</t>
  </si>
  <si>
    <t>Грибы</t>
  </si>
  <si>
    <t>Консервированные с применением уксуса или кислоты уксусной. Залитые раствором поваренной соли и/или сахара, уксуса или кислоты уксусной, пряностей или их экстрактов, с добавлением или без добавления пищевого растительного масла и зелени.</t>
  </si>
  <si>
    <t>Грибы консервированные</t>
  </si>
  <si>
    <t>1132 Т</t>
  </si>
  <si>
    <t>10.39.22.00.00.00.12.15.1</t>
  </si>
  <si>
    <t>Джем, мармелад, пюре, паста, желе, конфитюры, повидло, варенье</t>
  </si>
  <si>
    <t xml:space="preserve"> Из яблок.</t>
  </si>
  <si>
    <t>Повидло, весовое</t>
  </si>
  <si>
    <t>1133 Т</t>
  </si>
  <si>
    <t>10.82.23.00.00.07.50.10.1</t>
  </si>
  <si>
    <t>Драже</t>
  </si>
  <si>
    <t>Вид конфеты, сверху покрытые глазурью. С пралиновыми и марципановыми корпусами, корпусом из ядра ореха и зерновое.</t>
  </si>
  <si>
    <t>Весовое</t>
  </si>
  <si>
    <t>1134 Т</t>
  </si>
  <si>
    <t>10.89.13.00.00.01.11.20.4</t>
  </si>
  <si>
    <t>Дрожжи</t>
  </si>
  <si>
    <t>Пекарные сушеные</t>
  </si>
  <si>
    <t>Одна пачка</t>
  </si>
  <si>
    <t>1135 Т</t>
  </si>
  <si>
    <t>10.82.23.00.00.05.23.10.1</t>
  </si>
  <si>
    <t>зефир</t>
  </si>
  <si>
    <t>Продукт, полученный сбиванием смеси фруктово-ягодного пюре с сахаром и яичным белком. Сбитая масса смешивается с агаровым сиропом или мармеладной массой. В качестве добавок при производстве зефира применяются пищевые кислоты, эссенции, красители.</t>
  </si>
  <si>
    <t>Весовой</t>
  </si>
  <si>
    <t>1136 Т</t>
  </si>
  <si>
    <t>10.85.14.00.00.11.14.10.1</t>
  </si>
  <si>
    <t>Изделия макаронные</t>
  </si>
  <si>
    <t>Быстрого приготовления. В виде длинных гофрированных нитей лапши или вермишели. Сформированные в брикеты. Вкус и запах свойственные данному изделию, без прогорклого и постороннего вкуса и запаха. Изделия не должны слипаться между собой после приготовления. Должны сохранять форму гофрированной нити лапши (вермишели) по истечении 15 мин с момента заливания их кипящей водой. Содержание жира - не более 25%.</t>
  </si>
  <si>
    <t xml:space="preserve">Лапша быстрого приготовления </t>
  </si>
  <si>
    <t>1137 Т</t>
  </si>
  <si>
    <t>10.82.23.00.00.06.11.10.1</t>
  </si>
  <si>
    <t>Ирис</t>
  </si>
  <si>
    <t xml:space="preserve">Полутвердый. Изготавливается из патоки (мелассы), сахара, сливочного или растительного масла, сгущённого молока, иногда муки, соевого белка, путём варки с добавлением ароматизаторов, кунжута, дроблённого арахиса и т.д. </t>
  </si>
  <si>
    <t>1138 Т</t>
  </si>
  <si>
    <t>10.51.52.00.00.01.12.20.3</t>
  </si>
  <si>
    <t>Йогурт</t>
  </si>
  <si>
    <t>Консистенция - однородная, жидкая,с легкой тягучестью. СТ РК 1065-2002. С пищевыми продуктами и пищевыми добавками непитьевой.</t>
  </si>
  <si>
    <t>Йогурт в ассортименте</t>
  </si>
  <si>
    <t>1139 Т</t>
  </si>
  <si>
    <t>01.13.12.00.00.00.01.20.2</t>
  </si>
  <si>
    <t>Капуста белокочанная</t>
  </si>
  <si>
    <t>Капуста свежая белокочанная среднеспелая и позднеспелая реализуемая с 15 августа</t>
  </si>
  <si>
    <t>Свежая</t>
  </si>
  <si>
    <t>1140 Т</t>
  </si>
  <si>
    <t>10.82.23.00.00.06.26.20.1</t>
  </si>
  <si>
    <t>Карамель</t>
  </si>
  <si>
    <t>С ореховыми, орехово-молочными и орехово-пралиновыми начинками. Кондитерское изделие, получаемый нагреванием сахара или увариванием сахарного раствора с крахмальной патокой или инвертным сиропом.</t>
  </si>
  <si>
    <t>Весовая</t>
  </si>
  <si>
    <t>1141 Т</t>
  </si>
  <si>
    <t>10.82.23.00.00.06.24.10.1</t>
  </si>
  <si>
    <t>С помадными начинками. Кондитерское изделие, получаемый нагреванием сахара или увариванием сахарного раствора с крахмальной патокой или инвертным сиропом.</t>
  </si>
  <si>
    <t>1142 Т</t>
  </si>
  <si>
    <t>10.82.23.00.00.06.22.20.1</t>
  </si>
  <si>
    <t>С фруктово-ягодными начинками. Кондитерское изделие, получаемый нагреванием сахара или увариванием сахарного раствора с крахмальной патокой или инвертным сиропом.</t>
  </si>
  <si>
    <t>1143 Т</t>
  </si>
  <si>
    <t>10.82.23.00.00.06.22.30.1</t>
  </si>
  <si>
    <t>С желейными начинками. Кондитерское изделие, получаемый нагреванием сахара или увариванием сахарного раствора с крахмальной патокой или инвертным сиропом.</t>
  </si>
  <si>
    <t>1144 Т</t>
  </si>
  <si>
    <t>10.82.23.00.00.06.21.20.1</t>
  </si>
  <si>
    <t>Леденцовая обыкновенная.  Кондитерское изделие, получаемый нагреванием сахара или увариванием сахарного раствора с крахмальной патокой или инвертным сиропом. Представляет собой твердую массу.</t>
  </si>
  <si>
    <t>Карамель леденцовая, весовая</t>
  </si>
  <si>
    <t>1145 Т</t>
  </si>
  <si>
    <t>01.13.51.00.00.00.01.20.2</t>
  </si>
  <si>
    <t>Картофель поздний</t>
  </si>
  <si>
    <t>Сорта поздние (убираемый и реализуемый после 1 сентября) экстра, 1 и 2 класса</t>
  </si>
  <si>
    <t>Свежий</t>
  </si>
  <si>
    <t>1146 Т</t>
  </si>
  <si>
    <t>10.72.12.00.00.00.01.30.2</t>
  </si>
  <si>
    <t>Кексы</t>
  </si>
  <si>
    <t>Форма, поверхность, цвет, вкус и запах - свойственные данному наименованию изделия с учетом вкусовых добавок, без посторонних запаха и привкуса. Пропеченное изделие без закала и следов непромеса. ГОСТ 15052-96. Массой до 0,5 кг.</t>
  </si>
  <si>
    <t>В ассортименте</t>
  </si>
  <si>
    <t>1147 Т</t>
  </si>
  <si>
    <t>10.89.19.00.00.00.00.40.1</t>
  </si>
  <si>
    <t>Кисель</t>
  </si>
  <si>
    <t>на плодовых или ягодных экстрактах</t>
  </si>
  <si>
    <t>1148 Т</t>
  </si>
  <si>
    <t>10.82.23.00.00.05.12.10.1</t>
  </si>
  <si>
    <t>Козинаки</t>
  </si>
  <si>
    <t>очищенные от шелухи семена подсолнечника или орехи в мёде или сахаре, прессованные в брикеты</t>
  </si>
  <si>
    <t>Козинаки в ассортименте</t>
  </si>
  <si>
    <t>1149 Т</t>
  </si>
  <si>
    <t>10.20.25.00.00.00.24.40.1</t>
  </si>
  <si>
    <t>Консервы рыбные</t>
  </si>
  <si>
    <t>Продукт из рыбного сырья, содержание которого должно быть не менее 50% массы нетто. Рыбоовощной. В масле. В герметично укупоренной таре, подвергнутый стерилизации или пастеризации и пригодный для длительного хранения.</t>
  </si>
  <si>
    <t>Рыба в масле в ассортименте</t>
  </si>
  <si>
    <t>1150 Т</t>
  </si>
  <si>
    <t>10.20.25.00.00.00.24.50.1</t>
  </si>
  <si>
    <t>Продукт из рыбного сырья, содержание которого должно быть не менее 50% массы нетто. Рыбоовощной. В томатном соусе. В герметично укупоренной таре, подвергнутый стерилизации или пастеризации и пригодный для длительного хранения.</t>
  </si>
  <si>
    <t>В томатном соусе</t>
  </si>
  <si>
    <t>1151 Т</t>
  </si>
  <si>
    <t>10.82.23.00.00.06.12.10.1</t>
  </si>
  <si>
    <t>Конфеты</t>
  </si>
  <si>
    <t>Помадные.</t>
  </si>
  <si>
    <t>1152 Т</t>
  </si>
  <si>
    <t>10.82.22.00.01.22.40.10.1</t>
  </si>
  <si>
    <t>Конфеты шоколадные</t>
  </si>
  <si>
    <t>Сахаристые кондитерские изделия мягкой консистенции, состоящие из корпуса (начинки) и шоколадной глазури. высококалорийные изделия, содержащие 40-70% сахара. С грильяжными корпусами и корпусами на карамельной основе.</t>
  </si>
  <si>
    <t>Грильяж, весовой</t>
  </si>
  <si>
    <t>1153 Т</t>
  </si>
  <si>
    <t>10.82.22.00.01.22.20.10.1</t>
  </si>
  <si>
    <t>Сахаристые кондитерские изделия мягкой консистенции, состоящие из корпуса (начинки) и шоколадной глазури. высококалорийные изделия, содержащие 40-70% сахара. С молочными и фруктовыми корпусами.</t>
  </si>
  <si>
    <t>1154 Т</t>
  </si>
  <si>
    <t>10.82.22.00.01.22.30.10.2</t>
  </si>
  <si>
    <t>Сахаристые кондитерские изделия мягкой консистенции, состоящие из корпуса (начинки) и шоколадной глазури. высококалорийные изделия, содержащие 40-70% сахара. С марципановыми, ореховыми и пралиновыми корпусами.</t>
  </si>
  <si>
    <t>Худ.коробка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</si>
  <si>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</si>
  <si>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</si>
  <si>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</si>
  <si>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</si>
  <si>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</si>
  <si>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</si>
  <si>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</si>
  <si>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</si>
  <si>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</si>
  <si>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10.72.19.00.00.00.31.10.2</t>
  </si>
  <si>
    <t>Крекеры</t>
  </si>
  <si>
    <t>Форма, поверхность, цвет, вкус и запах - свойственные данному наименованию изделия с учетом вкусовых добавок, без посторонних запаха и привкуса. Пропеченное изделие без следов непромеса, с наличием вкусовых добавок или без них. ГОСТ 14033-96. Массой до 0,5 кг.</t>
  </si>
  <si>
    <t>Фасованные в ассортименте</t>
  </si>
  <si>
    <t>1164 Т</t>
  </si>
  <si>
    <t>10.84.12.00.00.00.04.40.1</t>
  </si>
  <si>
    <t>Кремы майонезные</t>
  </si>
  <si>
    <t>Холодный соус, приготовленный из оливкового масла, яичного желтка, уксуса и/или лимонного сока, сахара, поваренной соли, иногда горчицы и других приправ. Консистенция кремовая.</t>
  </si>
  <si>
    <t>Соус в ассортименте</t>
  </si>
  <si>
    <t>1165 Т</t>
  </si>
  <si>
    <t>10.61.32.00.00.00.50.01.1</t>
  </si>
  <si>
    <t>Крупа гречневая</t>
  </si>
  <si>
    <t>первого сорта</t>
  </si>
  <si>
    <t>1166 Т</t>
  </si>
  <si>
    <t>10.61.32.00.00.00.31.10.1</t>
  </si>
  <si>
    <t>Крупа из гороха</t>
  </si>
  <si>
    <t>Горох шлифованный (лущеный) целый полированный, с неразделенными семядолями. Первый сорт. Допускает наличие сорной примеси не более 0,40%, изъеденных семян не более 0,5%, нешелушеных семян не более 3,0%, дробленого гороха не более 0,1%, металломагнитных примесей не более 3,0 мг на 1 кг гороха</t>
  </si>
  <si>
    <t>1167 Т</t>
  </si>
  <si>
    <t>10.61.32.00.00.00.22.20.1</t>
  </si>
  <si>
    <t>Крупа из овса</t>
  </si>
  <si>
    <t>Овсяная плющеная крупа.Первого сорта. Наличие доброкачественного ядра не менее 98,5%, в том числе колотых ядер не более 1%. Необрушенных зерен не более 0,7%, Сорной примеси не более 0,7%, мучки не более 0,5%</t>
  </si>
  <si>
    <t>1168 Т</t>
  </si>
  <si>
    <t>10.61.32.00.00.00.21.10.1</t>
  </si>
  <si>
    <t>Овсяная пропаренная не дробленая крупа. Высшего сорта. Наличие доброкачественного ядра не менее 99%, в том числе колотых ядер не более 0,5%. Необрушенных зерен не более 0,4%, Сорной примеси не более 0,3%, мучки не более 0,3%</t>
  </si>
  <si>
    <t>Геркулес</t>
  </si>
  <si>
    <t>1169 Т</t>
  </si>
  <si>
    <t>10.61.31.00.00.00.01.20.1</t>
  </si>
  <si>
    <t>Крупа манная</t>
  </si>
  <si>
    <t>Крупа манная марки "М" вырабатывают из мягких сортов пшеницы. Частицы размером 1- 1,5 мм</t>
  </si>
  <si>
    <t>1170 Т</t>
  </si>
  <si>
    <t>10.61.31.00.00.00.02.50.1</t>
  </si>
  <si>
    <t>Крупа пшеничная</t>
  </si>
  <si>
    <t>Артек - это мелкодробленное зерно пшеницы размером 1-1,5 мм</t>
  </si>
  <si>
    <t>1171 Т</t>
  </si>
  <si>
    <t>10.61.32.00.00.00.60.01.1</t>
  </si>
  <si>
    <t>Крупа пшено</t>
  </si>
  <si>
    <t>1172 Т</t>
  </si>
  <si>
    <t>10.39.17.00.00.03.40.10.2</t>
  </si>
  <si>
    <t>Кукуруза сахарная</t>
  </si>
  <si>
    <t>Немороженая, консервированная без уксуса или уксусной кислоты. Залитая раствором поваренной соли и/или сахара, пищевых органических кислот (кроме уксусной), пряностей или их экстрактов, с добавлением или без добавления пищевого растительного масла и зелени.</t>
  </si>
  <si>
    <t>1173 Т</t>
  </si>
  <si>
    <t>01.13.43.00.00.00.01.20.2</t>
  </si>
  <si>
    <t>Лук</t>
  </si>
  <si>
    <t>Класс 2 размер луковиц по наибольшему поперечному диаметру не менее 3см</t>
  </si>
  <si>
    <t>Репчатый</t>
  </si>
  <si>
    <t>1174 Т</t>
  </si>
  <si>
    <t>10.73.11.00.00.01.11.05.1</t>
  </si>
  <si>
    <t>Макароны</t>
  </si>
  <si>
    <t>из пшеничной муки  высшего сорта</t>
  </si>
  <si>
    <t>Сочни</t>
  </si>
  <si>
    <t>1175 Т</t>
  </si>
  <si>
    <t>10.73.11.00.00.01.11.05.2</t>
  </si>
  <si>
    <t>Из муки твердых сотров</t>
  </si>
  <si>
    <t>1176 Т</t>
  </si>
  <si>
    <t>10.39.22.00.00.00.11.20.1</t>
  </si>
  <si>
    <t>Мармелад</t>
  </si>
  <si>
    <t>Из цитрусовых. ГОСТ 6442-89.</t>
  </si>
  <si>
    <t>1177 Т</t>
  </si>
  <si>
    <t>10.41.24.00.00.00.00.10.1</t>
  </si>
  <si>
    <t>Масло подсолнечное</t>
  </si>
  <si>
    <t>Темно-желтого цвета и имеет сильный специфический запах, при хранении образует осадок. Нерафинированное пищевое. СТ РК 1428-2005.</t>
  </si>
  <si>
    <t>1178 Т</t>
  </si>
  <si>
    <t>01.11.79.00.00.00.02.10.1</t>
  </si>
  <si>
    <t>Маш</t>
  </si>
  <si>
    <t>Зерно фасоли золотистой поставляемое на продовольственные цели</t>
  </si>
  <si>
    <t>1179 Т</t>
  </si>
  <si>
    <t>01.13.41.00.00.00.01.30.2</t>
  </si>
  <si>
    <t>Морковь</t>
  </si>
  <si>
    <t>Плоды 2 класса размер плодов по наибольшему поперечному диаметру (или массе) 2-7см (50-310г)</t>
  </si>
  <si>
    <t>1180 Т</t>
  </si>
  <si>
    <t>20.41.31.00.00.10.10.10.1</t>
  </si>
  <si>
    <t>Мыло туалетное</t>
  </si>
  <si>
    <t>твердое, марки "Нейтральное" (Н), ГОСТ 28546-2002</t>
  </si>
  <si>
    <t>1181 Т</t>
  </si>
  <si>
    <t>10.39.18.00.00.00.01.10.1</t>
  </si>
  <si>
    <t>Огурцы и корнишоны</t>
  </si>
  <si>
    <t>Консервированные с применения уксуса или кислоты уксусной. Залитые раствором поваренной соли и/или сахара, уксуса или кислоты уксусной, пряностей или их экстрактов, с добавлением или без добавления пищевого растительного масла и зелени.</t>
  </si>
  <si>
    <t xml:space="preserve">Огурцы маринованные </t>
  </si>
  <si>
    <t>1182 Т</t>
  </si>
  <si>
    <t>10.39.17.00.00.03.50.10.1</t>
  </si>
  <si>
    <t>Оливки (маслины)</t>
  </si>
  <si>
    <t>Немороженые, консервированные без уксуса или уксусной кислоты. Залитые раствором поваренной соли и/или сахара, пищевых органических кислот (кроме уксусной), пряностей или их экстрактов, с добавлением или без добавления пищевого растительного масла и зелени.</t>
  </si>
  <si>
    <t>1183 Т</t>
  </si>
  <si>
    <t>10.85.12.00.00.00.01.40.1</t>
  </si>
  <si>
    <t>Пасты и паштеты из рыбы</t>
  </si>
  <si>
    <t>Вкус и запах - приятный, свойственный консервам данного вида, без постороннего привкуса и запаха. Консистенция - нежная, сочная, мажущаяся. Цвет - однородный, от светло-серого или кремового до серого или коричневого, или оранжевого с коричневым оттенком, соответстующий цвету измельченного сырья и компонентов. ГОСТ 7457-2007.</t>
  </si>
  <si>
    <t>Паштет шпротный</t>
  </si>
  <si>
    <t>1184 Т</t>
  </si>
  <si>
    <t>10.13.14.00.00.20.10.10.1</t>
  </si>
  <si>
    <t>Паштеты</t>
  </si>
  <si>
    <t>Из термически обработанных ингредиентов, мажущаяся консистенция.</t>
  </si>
  <si>
    <t>Паштет печеночный</t>
  </si>
  <si>
    <t>1185 Т</t>
  </si>
  <si>
    <t>1186 Т</t>
  </si>
  <si>
    <t>10.61.32.00.00.00.11.20.1</t>
  </si>
  <si>
    <t>Перловая крупа</t>
  </si>
  <si>
    <t>Перловая крупа №2. Удлиненное ядро с закругленными концами. С диаметром 3,0 - 2,5 мм</t>
  </si>
  <si>
    <t>1187 Т</t>
  </si>
  <si>
    <t>10.72.12.00.00.00.02.10.1</t>
  </si>
  <si>
    <t>Печенье</t>
  </si>
  <si>
    <t>Поверхность гладкая с четким рисунком. Цвет свойственный данному наименованию печенья, различных оттенков равномерный. Вкус и запах - свойственный данному наименованию печенья, без посторонних запаха и привкуса. Сахарное.</t>
  </si>
  <si>
    <t>1188 Т</t>
  </si>
  <si>
    <t>10.82.22.00.02.30.00.10.1</t>
  </si>
  <si>
    <t>Продукты</t>
  </si>
  <si>
    <t>Готовые, содержащие какао и предназначенные для производства напитков.</t>
  </si>
  <si>
    <t>Горячий шоколад</t>
  </si>
  <si>
    <t>1189 Т</t>
  </si>
  <si>
    <t>10.61.11.00.00.00.31.10.1</t>
  </si>
  <si>
    <t>Рис очищенный</t>
  </si>
  <si>
    <t>Среднезерный шлифованный рис. Зерна длиной 5-6 мм, шириной 1/2, 1/3 длины. С гладкой и ровной поверхностью, белоснежные, полупрозрачные. Экстра сорт. Белые зерна, очищенные от плодовых и семенных оболочек, цветковых пленок, алейронового слоя и зародышей</t>
  </si>
  <si>
    <t>1190 Т</t>
  </si>
  <si>
    <t>10.72.12.00.00.00.01.40.2</t>
  </si>
  <si>
    <t>Рулеты</t>
  </si>
  <si>
    <t>Форма, поверхность, цвет, вкус и запах - свойственные данному наименованию изделия с учетом вкусовых добавок, без посторонних запаха и привкуса. Пропеченное изделие без следов непромеса, с равномерной пористостью. ГОСТ 15810-96. Массой до 0,5 кг.</t>
  </si>
  <si>
    <t>1191 Т</t>
  </si>
  <si>
    <t>17.22.11.60.00.00.00.10.1</t>
  </si>
  <si>
    <t>салфетки столовые</t>
  </si>
  <si>
    <t>однослойные, площадь салфетки не менее 17000 мм2</t>
  </si>
  <si>
    <t>1192 Т</t>
  </si>
  <si>
    <t>10.81.12.00.00.00.31.10.1</t>
  </si>
  <si>
    <t>Сахар-песок</t>
  </si>
  <si>
    <t>Полученный из сахара тростникового, в твердом состоянии. Однородная сыпучая масса кристаллов  размером от 0,2 до 2,5 мм включительно. Цвет - белый, чистый. Вкус и запах - сладкий, без посторонних  привкуса и запаха, как в сухом сахаре,так и в его водном растворе.</t>
  </si>
  <si>
    <t>1193 Т</t>
  </si>
  <si>
    <t>10.81.12.00.00.00.32.20.2</t>
  </si>
  <si>
    <t>Сахар-рафинад</t>
  </si>
  <si>
    <t>Сахар-рафинад, полученный из сахара свекловичного, в твердом состоянии. Кубики размером 1 см. Цвет - белый, чистый. Вкус и запах - сладкий, без посторонних привкуса и запаха, как в сухом сахаре,так и в его водном растворе.</t>
  </si>
  <si>
    <t>1194 Т</t>
  </si>
  <si>
    <t>01.13.90.00.00.00.04.01.1</t>
  </si>
  <si>
    <t>Свекла свежая</t>
  </si>
  <si>
    <t>ГОСТ 1722-85</t>
  </si>
  <si>
    <t>1195 Т</t>
  </si>
  <si>
    <t>10.39.23.00.00.12.17.10.1</t>
  </si>
  <si>
    <t>Семена и ядра подсолнечника</t>
  </si>
  <si>
    <t>Обжаренные, соленые или обработанные другим способом. Должны быть сухими и иметь характерную форму. Без следов деятельности насекомых, иметь естественный запах.</t>
  </si>
  <si>
    <t>40гр</t>
  </si>
  <si>
    <t>1196 Т</t>
  </si>
  <si>
    <t>100гр</t>
  </si>
  <si>
    <t>1197 Т</t>
  </si>
  <si>
    <t>10.82.23.00.00.09.30.10.1</t>
  </si>
  <si>
    <t>Сладости восточные</t>
  </si>
  <si>
    <t>Кондитерские изделия закавказской, арабской, и среднеазиатской кухонь.</t>
  </si>
  <si>
    <t>Щербет фасованный</t>
  </si>
  <si>
    <t>1198 Т</t>
  </si>
  <si>
    <t>10.32.17.00.00.00.12.10.1</t>
  </si>
  <si>
    <t>Смеси соков фруктовых</t>
  </si>
  <si>
    <t>Восстановленных с добавками сахара. Сок, полученный смешением из  различных доброкачественных  спелых, свежих или сохраненных свежими благодаря охлаждению фруктов, несброженный, но способный к брожению.</t>
  </si>
  <si>
    <t>1199 Т</t>
  </si>
  <si>
    <t>2л</t>
  </si>
  <si>
    <t>1200 Т</t>
  </si>
  <si>
    <t>1201 Т</t>
  </si>
  <si>
    <t>0,2л</t>
  </si>
  <si>
    <t>1202 Т</t>
  </si>
  <si>
    <t>08.93.10.00.00.10.13.20.1</t>
  </si>
  <si>
    <t>Соль молотая</t>
  </si>
  <si>
    <t>помола N 1, крупность  до 2,5 мм включительно не менее 85.0%,свыше 2.5 мм не более 30%.</t>
  </si>
  <si>
    <t>1203 Т</t>
  </si>
  <si>
    <t>Фасованная</t>
  </si>
  <si>
    <t>1204 Т</t>
  </si>
  <si>
    <t>10.51.40.00.00.21.20.10.2</t>
  </si>
  <si>
    <t>Сыр</t>
  </si>
  <si>
    <t>Плавленый ломтевой.</t>
  </si>
  <si>
    <t>0,140гр-0,150гр</t>
  </si>
  <si>
    <t>1205 Т</t>
  </si>
  <si>
    <t>10.84.11.00.00.00.05.20.1</t>
  </si>
  <si>
    <t>Уксус</t>
  </si>
  <si>
    <t>Столовый из кислоты уксусной лесохимической. Водный раствор (3-15%-ный) пищевой уксусной кислоты.</t>
  </si>
  <si>
    <t>Уксус столовый/180мл</t>
  </si>
  <si>
    <t>1206 Т</t>
  </si>
  <si>
    <t>10.82.23.00.00.09.10.10.1</t>
  </si>
  <si>
    <t>Халва</t>
  </si>
  <si>
    <t>Восточный десерт, изготавливаемый из сахара, орехов или семян.</t>
  </si>
  <si>
    <t>Халва в ассортименте</t>
  </si>
  <si>
    <t>1207 Т</t>
  </si>
  <si>
    <t>10.31.13.00.00.00.00.20.1</t>
  </si>
  <si>
    <t>Хлопья и гранулы</t>
  </si>
  <si>
    <t>Хлопья и гранулы из сушеного картофеля. Содержится до 17,5% крахмала, а также сахар, минеральные соли, белки.</t>
  </si>
  <si>
    <t xml:space="preserve">  Картофельное пюре быстрого приготовления</t>
  </si>
  <si>
    <t>1208 Т</t>
  </si>
  <si>
    <t>10.83.14.00.00.00.00.10.1</t>
  </si>
  <si>
    <t>Чай</t>
  </si>
  <si>
    <t>Растворимый. Концентрат чая, не требующий заваривания</t>
  </si>
  <si>
    <t xml:space="preserve">Чай растворимый </t>
  </si>
  <si>
    <t>1209 Т</t>
  </si>
  <si>
    <t>Чай растворимый, фруктовый в ассортименте</t>
  </si>
  <si>
    <t>1210 Т</t>
  </si>
  <si>
    <t>10.83.13.00.00.00.12.10.1</t>
  </si>
  <si>
    <t>Черный (ферментированный)  или чай частично ферментированный байховый в первичных упаковках массой не более 3 кг.</t>
  </si>
  <si>
    <t>50гр</t>
  </si>
  <si>
    <t>1211 Т</t>
  </si>
  <si>
    <t>1212 Т</t>
  </si>
  <si>
    <t>1213 Т</t>
  </si>
  <si>
    <t>250гр</t>
  </si>
  <si>
    <t>1214 Т</t>
  </si>
  <si>
    <t>10.83.13.00.00.00.13.11.1</t>
  </si>
  <si>
    <t>зеленый пакетированный</t>
  </si>
  <si>
    <t>Пакетированный</t>
  </si>
  <si>
    <t>1215 Т</t>
  </si>
  <si>
    <t>10.83.13.00.00.00.13.10.1</t>
  </si>
  <si>
    <t>черный пакетированный</t>
  </si>
  <si>
    <t>1216 Т</t>
  </si>
  <si>
    <t>1217 Т</t>
  </si>
  <si>
    <t>10.83.15.00.00.00.01.01.1</t>
  </si>
  <si>
    <t>Фруктовый. Смесь разнообразных фруктов, ягод, листьев, цветов и тщательно подобранных натуральных ароматизаторов.</t>
  </si>
  <si>
    <t>Чай фруктовый, пакетированный в ассортименте</t>
  </si>
  <si>
    <t>1218 Т</t>
  </si>
  <si>
    <t>10.82.22.00.01.12.11.10.3</t>
  </si>
  <si>
    <t>шоколад</t>
  </si>
  <si>
    <t>Десертный без начинки, с добавками зерен злаков хлебных, фруктов или орехов, в брикетах. Вкус и запах - свойственные для данного продукта, без постороннего привкуса и запаха. Не допускается поседение и поражение и поражение вредителями хлебных запасов. Консистенция твердая. ГОСТ 6534-89.</t>
  </si>
  <si>
    <t>1219 Т</t>
  </si>
  <si>
    <t>1220 Т</t>
  </si>
  <si>
    <t>10.82.22.00.01.11.11.10.3</t>
  </si>
  <si>
    <t>Шоколад</t>
  </si>
  <si>
    <t>Молочный с начинкой в брикетах. Вкус и запах - свойственные для данного продукта, без постороннего привкуса и запаха. Не допускается поседение и поражение и поражение вредителями хлебных запасов. Консистенция твердая. ГОСТ 6534-89.</t>
  </si>
  <si>
    <t xml:space="preserve">Батончик шоколадный </t>
  </si>
  <si>
    <t>1221 Т</t>
  </si>
  <si>
    <t>1222 Т</t>
  </si>
  <si>
    <t>10.83.12.00.00.00.21.20.1</t>
  </si>
  <si>
    <t>Экстракты, эссенции и концентраты кофе (кофе растворимый)</t>
  </si>
  <si>
    <t>В виде гранул. Из жареных зёрен кофейного дерева. При помощи различных технологических процессов кофе обезвоживается. После добавления горячей воды получается напиток, близкий по вкусу к натуральному кофе.</t>
  </si>
  <si>
    <t>Растворимый, пакетированный 2гр</t>
  </si>
  <si>
    <t>1223 Т</t>
  </si>
  <si>
    <t>10.83.12.00.00.00.21.20.2</t>
  </si>
  <si>
    <t>Кофе растворимый</t>
  </si>
  <si>
    <t>1224 Т</t>
  </si>
  <si>
    <t>10.83.12.00.00.00.21.10.1</t>
  </si>
  <si>
    <t>В виде порошка. Из жареных зёрен кофейного дерева. При помощи различных технологических процессов кофе обезвоживается. После добавления горячей воды получается напиток, близкий по вкусу к натуральному кофе.</t>
  </si>
  <si>
    <t>Кофе растворимый 20гр</t>
  </si>
  <si>
    <t>1225 Т</t>
  </si>
  <si>
    <t>1226 Т</t>
  </si>
  <si>
    <t>1227 Т</t>
  </si>
  <si>
    <t>ТОО Мелюр</t>
  </si>
  <si>
    <t>Россия</t>
  </si>
  <si>
    <t>ООО CK-group</t>
  </si>
  <si>
    <t>ТОО Фирма Нижкорн, ТОО Мелюр</t>
  </si>
  <si>
    <t>ТОО Нижкорн</t>
  </si>
  <si>
    <t>ООО НПФ СК-group</t>
  </si>
  <si>
    <t>ИП Лаптева</t>
  </si>
  <si>
    <t>ООО ПК КРИОКС</t>
  </si>
  <si>
    <t>ИП Перепелица</t>
  </si>
  <si>
    <t>ИП Нетесова</t>
  </si>
  <si>
    <t>ТОО ТЕХНОМЕТ</t>
  </si>
  <si>
    <t>ТОО Техномет</t>
  </si>
  <si>
    <t>ТОО Техномет. Караганда</t>
  </si>
  <si>
    <t>ИП Пономарева</t>
  </si>
  <si>
    <t>ИП Лалыкин</t>
  </si>
  <si>
    <t>Казахстан</t>
  </si>
  <si>
    <t>ТОО Карагандареактивсбыт</t>
  </si>
  <si>
    <t>АО "КазМунайГаз Өнімдері"</t>
  </si>
  <si>
    <t>ТОО ПФ Меркурий Мунай Онимдери, ТОО СК Нефтепродукт, ТОО ЭталонАвтоРесурс</t>
  </si>
  <si>
    <t>ТОО ПФ Меркурий Мунай Онимдерi</t>
  </si>
  <si>
    <t>ҚазМұнайГаз Өнімдер</t>
  </si>
  <si>
    <t>АО КазМунайГаз Онимдери, ТОО СК Нефтепродукт, ТОО ЭталонАвтоРесурс</t>
  </si>
  <si>
    <t>ТОО Солтγстік Жанармай</t>
  </si>
  <si>
    <t>ТОО Интертич</t>
  </si>
  <si>
    <t>ТОО ПрофТитанСнаб</t>
  </si>
  <si>
    <t>96</t>
  </si>
  <si>
    <t>ТОО Оникс</t>
  </si>
  <si>
    <t>ИП Нетесова О.Н.</t>
  </si>
  <si>
    <t>Китай</t>
  </si>
  <si>
    <t>ТОО Барс-Nord</t>
  </si>
  <si>
    <t>ООО НПФ СК-group, ООО Проммаш</t>
  </si>
  <si>
    <t>ООО ТД ВЭЛАН</t>
  </si>
  <si>
    <t>ТОО Достык Север</t>
  </si>
  <si>
    <t>ИП Толстогузов</t>
  </si>
  <si>
    <t>ИП Шакурова</t>
  </si>
  <si>
    <t>ТОО Мелюр, ТОО Фирма Нижкорн</t>
  </si>
  <si>
    <t>ТОО Фирма Нижкорн</t>
  </si>
  <si>
    <t>Торговый дом ВЭЛАН</t>
  </si>
  <si>
    <t>ООО Проммаш</t>
  </si>
  <si>
    <t>ООО Проммаш, Пермь</t>
  </si>
  <si>
    <t>ОАО Ашинский завод светотехники</t>
  </si>
  <si>
    <t>ИП Родин Д.А.</t>
  </si>
  <si>
    <t>ИП Пономарёва</t>
  </si>
  <si>
    <t>ТОО Петропавловская фабрика зимней обуви</t>
  </si>
  <si>
    <t>ИП Биглов</t>
  </si>
  <si>
    <t>ТОО Север Интеркабель</t>
  </si>
  <si>
    <t>ИП Назаренко С.В.</t>
  </si>
  <si>
    <t>ИП Назаренко СВ</t>
  </si>
  <si>
    <t>ТОО НУРТАУ А</t>
  </si>
  <si>
    <t>ИП Силантьева</t>
  </si>
  <si>
    <t>Налесный</t>
  </si>
  <si>
    <t>ТОО Рукабер</t>
  </si>
  <si>
    <t>ООО ПСМ-Экспорт</t>
  </si>
  <si>
    <t>138455</t>
  </si>
  <si>
    <t>ТОО Азимут Сервис</t>
  </si>
  <si>
    <t>ТОО Барс Nord</t>
  </si>
  <si>
    <t>ТОО Барс Норд</t>
  </si>
  <si>
    <t>ИП Мартыненко</t>
  </si>
  <si>
    <t xml:space="preserve">ТОО ПрофТитанСнаб </t>
  </si>
  <si>
    <t>ТОО Нижкорн, ТОО Мелюр</t>
  </si>
  <si>
    <t>"Айдабульский  спиртзавод"</t>
  </si>
  <si>
    <t xml:space="preserve">АО Айдабульский спиртзавод, ТОО ПЛВЗ, ТОО фирма Норд </t>
  </si>
  <si>
    <t>ИП Родин</t>
  </si>
  <si>
    <t>ТОО ING Альянс</t>
  </si>
  <si>
    <t>ИП Беспальник</t>
  </si>
  <si>
    <t>ООО "РТМ Трейд-Курган"</t>
  </si>
  <si>
    <t>Сулейменов Кайрулла Каримович</t>
  </si>
  <si>
    <t>ТОО Простор</t>
  </si>
  <si>
    <t>ТОО Фирма ВТИ-Комплект</t>
  </si>
  <si>
    <t>ТОО "Фирма "ВТИ-Комплект", ИП Нетесова О.Н.</t>
  </si>
  <si>
    <t>ТОО "Фирма "ВТИ-Комплект"</t>
  </si>
  <si>
    <t>ТОО Топос</t>
  </si>
  <si>
    <t>АО ЗиКСТО</t>
  </si>
  <si>
    <t>ИП Силантьева О.А</t>
  </si>
  <si>
    <t>1518</t>
  </si>
  <si>
    <t>ТОО Радуга</t>
  </si>
  <si>
    <t>ИП Силантьева О.А., ТОО Барс Норд</t>
  </si>
  <si>
    <t>ТОО ИнРост</t>
  </si>
  <si>
    <t>ТОО Мунай трейд Сервис норд</t>
  </si>
  <si>
    <t>ИП Мазур, ТОО Син-Тео-1</t>
  </si>
  <si>
    <t xml:space="preserve">ТОО «ТД ВЭЛАН» </t>
  </si>
  <si>
    <t>ИП Сулейменов</t>
  </si>
  <si>
    <t>ИП Силантьева О.А.</t>
  </si>
  <si>
    <t>ТОО Мир косметики</t>
  </si>
  <si>
    <t>ИП Налесный</t>
  </si>
  <si>
    <t>ТОО Росинструмент Казахстан, Караганда</t>
  </si>
  <si>
    <t>ИП Нетесов</t>
  </si>
  <si>
    <t>ООО Промышленные поставки</t>
  </si>
  <si>
    <t>ООО ТД КРИН</t>
  </si>
  <si>
    <t>ОАО Манотомь</t>
  </si>
  <si>
    <t>ТОО ТД Технические масла</t>
  </si>
  <si>
    <t>ТОО Мунай Трейд Сервис Норд</t>
  </si>
  <si>
    <t>ТОО Таткрафт инвест</t>
  </si>
  <si>
    <t>ЗАО РГНК г.Ясногорс</t>
  </si>
  <si>
    <t>ТОО ПФК Глоб</t>
  </si>
  <si>
    <t>ТОО Коргау</t>
  </si>
  <si>
    <t>ТОО ТехноПром</t>
  </si>
  <si>
    <t>ТОО Пиластра</t>
  </si>
  <si>
    <t>ИП Фирма Табыс</t>
  </si>
  <si>
    <t>ТОО Фирма ИнРост</t>
  </si>
  <si>
    <t>ИП Кондюкова</t>
  </si>
  <si>
    <t>ИП Зольникова</t>
  </si>
  <si>
    <t>ТОО АГК СТРОЙ</t>
  </si>
  <si>
    <t>ТОО Орисаба Nord</t>
  </si>
  <si>
    <t xml:space="preserve">ИП Гайворонский </t>
  </si>
  <si>
    <t>ИП Гайворовский</t>
  </si>
  <si>
    <t>ИП Гайворонский</t>
  </si>
  <si>
    <t>ТОО "Крез Nord</t>
  </si>
  <si>
    <t>ТОО Крез Nord</t>
  </si>
  <si>
    <t>ИП Шакиров Р.Р.</t>
  </si>
  <si>
    <t>ТОО Казтвердосплав</t>
  </si>
  <si>
    <t>ИП Даров</t>
  </si>
  <si>
    <t>ИП Доблер</t>
  </si>
  <si>
    <t>Торговый Дом ЕПК-Казахстан</t>
  </si>
  <si>
    <t>ИП Доблер, ООО Промэлектросервис</t>
  </si>
  <si>
    <t>ТОО Паритет-подшипник</t>
  </si>
  <si>
    <t>ТОО Азимут-сервис</t>
  </si>
  <si>
    <t>ТОО Подшипник 2011, ТОО Дблер</t>
  </si>
  <si>
    <t>ТОО Паритет-подшипник, Торговый Дом ЕПК-Казахстан</t>
  </si>
  <si>
    <t>ИП Кульжабаева</t>
  </si>
  <si>
    <t>ИП Контилеев</t>
  </si>
  <si>
    <t>ИП Крылова</t>
  </si>
  <si>
    <t>ИП Савенков</t>
  </si>
  <si>
    <t>Информация из плана закупок товаров, работ и услуг на 2015  год</t>
  </si>
  <si>
    <t>Информация по договорам, заключенным в 2014 году</t>
  </si>
  <si>
    <t>Информация по договорам, заключенным в 2013 году</t>
  </si>
  <si>
    <t>Информация по договорам, заключенным в 2011 году</t>
  </si>
  <si>
    <t>ТОО "Мелюр"</t>
  </si>
  <si>
    <t>ТОО "Аккумуляторный мир"</t>
  </si>
  <si>
    <t>ИП Латыкин</t>
  </si>
  <si>
    <t>ТОО "Карагандареактивсбыт"</t>
  </si>
  <si>
    <t xml:space="preserve">ИП Силантьева </t>
  </si>
  <si>
    <t>ТОО "КазМунайГаз"</t>
  </si>
  <si>
    <t>ТОО "ТД Вэлан"</t>
  </si>
  <si>
    <t>ООО "ТД Вэлан"</t>
  </si>
  <si>
    <t>ТОО "Достык Север"</t>
  </si>
  <si>
    <t>ИП Нетёсов</t>
  </si>
  <si>
    <t>ТОО "Ашинский завод светотехники"</t>
  </si>
  <si>
    <t>ТОО "Переработка"</t>
  </si>
  <si>
    <t>ТОО "ПрофТитанСнаб"</t>
  </si>
  <si>
    <t>ТОО "Север"</t>
  </si>
  <si>
    <t>ТОО "Центр крепежа"</t>
  </si>
  <si>
    <t>ТОО "Проммаш"</t>
  </si>
  <si>
    <t>ТОО Гидропривод"</t>
  </si>
  <si>
    <t>ТОО "Айдабульский спиртзавод"</t>
  </si>
  <si>
    <t>ООО "Промышленные поставки"</t>
  </si>
  <si>
    <t>ООО "РТМ Трейд Курган"</t>
  </si>
  <si>
    <t>ТОО "Амирсана 2000"</t>
  </si>
  <si>
    <t>ТОО "ПетрокомЦентр"</t>
  </si>
  <si>
    <t>ТОО "Меткан XXI век"</t>
  </si>
  <si>
    <t>ТОО "Первая метизная Компания"</t>
  </si>
  <si>
    <t>ОАО "Сорбент"</t>
  </si>
  <si>
    <t>ТОО "Топос"</t>
  </si>
  <si>
    <t>ТОО "СЦ Мастер"</t>
  </si>
  <si>
    <t>ТОО "ТД Теньши"</t>
  </si>
  <si>
    <t>ТОО "Бриз"</t>
  </si>
  <si>
    <t>ООО "Проммаш"</t>
  </si>
  <si>
    <t>ИП Нетёсова</t>
  </si>
  <si>
    <t>АО "Казахское специализированное ремонтно-наладочное предприятие""</t>
  </si>
  <si>
    <t>ТОО "Новосибирский инструмент Уральск"</t>
  </si>
  <si>
    <t>ТОО "Акрилка"</t>
  </si>
  <si>
    <t>ТОО "Электиростиль"</t>
  </si>
  <si>
    <t>ТОО "Азимут Сервис"</t>
  </si>
  <si>
    <t>ОАО "Манотомь"</t>
  </si>
  <si>
    <t>ТОО "Ткани"</t>
  </si>
  <si>
    <t>ТОО "KazInterSoft"</t>
  </si>
  <si>
    <t>ООО "Техкомплект"</t>
  </si>
  <si>
    <t>ТОО "Формация"</t>
  </si>
  <si>
    <t>ИП Купряжкин</t>
  </si>
  <si>
    <t>ТОО "СервисСнаб"</t>
  </si>
  <si>
    <t>ТОО "Қорғау"</t>
  </si>
  <si>
    <t>АО "Востокмашзавод"</t>
  </si>
  <si>
    <t>ТОО "Массандра"</t>
  </si>
  <si>
    <t>ТОО "Altmprom"</t>
  </si>
  <si>
    <t>ИП Засимук</t>
  </si>
  <si>
    <t>ИП Абуталипова</t>
  </si>
  <si>
    <t>ТОО ПКФ МиМ ЛТД</t>
  </si>
  <si>
    <t>ТОО "Лента-Сервис"</t>
  </si>
  <si>
    <t>ИП Грац</t>
  </si>
  <si>
    <t>488,39</t>
  </si>
  <si>
    <t>ТОО "Фирма ИнРост"</t>
  </si>
  <si>
    <t>ТОО "ТД ЕПК-Казахстан"</t>
  </si>
  <si>
    <t>ТОО "Паритет-Подшипник"</t>
  </si>
  <si>
    <t>ТОО "Подшипник 2007"</t>
  </si>
  <si>
    <t>ТОО "NOVA Engineering"</t>
  </si>
  <si>
    <t>ТОО "Автопромподшипник"</t>
  </si>
  <si>
    <t>ТОО "SKM ltd"</t>
  </si>
  <si>
    <t>ТОО "Ульбинская ГЭС"</t>
  </si>
  <si>
    <t>ПКФ "Универсальные машины"</t>
  </si>
  <si>
    <t>ООО Наука и Серийный выпуск</t>
  </si>
  <si>
    <t>ИП Исмагулов</t>
  </si>
  <si>
    <t>ООО "Череповецкий завод всарочных материалов"</t>
  </si>
  <si>
    <t>ТОО "Welding solution"</t>
  </si>
  <si>
    <t>ООО "Шторм ИТС"</t>
  </si>
  <si>
    <t>ТОО "ТехноОмега Плюс"</t>
  </si>
  <si>
    <t>ТОО "Алыс газ"</t>
  </si>
  <si>
    <t>ТОО "Альфа Тренд Казазхстан"</t>
  </si>
  <si>
    <t>ТОО "Гидродрим"</t>
  </si>
  <si>
    <t>ТОО "Trading line"</t>
  </si>
  <si>
    <t>ТОО TUBES INTERNATIONAL KAZAHSTAN</t>
  </si>
  <si>
    <t>ИП Иваницкий</t>
  </si>
  <si>
    <t>ИП Сервис Снаб</t>
  </si>
  <si>
    <t>227,68</t>
  </si>
  <si>
    <t>ОАО "Ашинский завод светотехники"</t>
  </si>
  <si>
    <t>ООО "Унивекс"</t>
  </si>
  <si>
    <t>ТОО "Оникс"</t>
  </si>
  <si>
    <t>ТОО "Группа компания Қорғау"</t>
  </si>
  <si>
    <t>ИП Капустин</t>
  </si>
  <si>
    <t>ООО "ПСМ-Снаб"</t>
  </si>
  <si>
    <t>ТОО "Мунай Трейд Сервис Норд"</t>
  </si>
  <si>
    <t>ЗАО "Уралэластотезхника"</t>
  </si>
  <si>
    <t>ИП Фирма Тыбыс</t>
  </si>
  <si>
    <t>ООО "Внештехсервис"</t>
  </si>
  <si>
    <t>ООО "Микроника"</t>
  </si>
  <si>
    <t>ТОО "Алком"</t>
  </si>
  <si>
    <t>ТОО "ПФ Факор"</t>
  </si>
  <si>
    <t>ТОО "Анком"</t>
  </si>
  <si>
    <t>ТОО "ТехноОпт"</t>
  </si>
  <si>
    <t>ИП "Стройкомплекс"</t>
  </si>
  <si>
    <t>ТОО "Электростиль"</t>
  </si>
  <si>
    <t>ИП Владыкина</t>
  </si>
  <si>
    <t>ООО "ЧЗТА"</t>
  </si>
  <si>
    <t>АО "КАМАЗ Инжиниринг"</t>
  </si>
  <si>
    <t>ОАО "АвтоМазАльянс"</t>
  </si>
  <si>
    <t>Беларусь</t>
  </si>
  <si>
    <t>ТОО "Alemprom"</t>
  </si>
  <si>
    <t>ООО "Южно-Уральская Инструментальная Компания</t>
  </si>
  <si>
    <t>ТОО "ПКФ Простор"</t>
  </si>
  <si>
    <t>ООО "УралПромСнабКомплект"</t>
  </si>
  <si>
    <t>ЗАО "СОЮЗ ТМ"</t>
  </si>
  <si>
    <t>ООО "Череповецкий завод сварочных материалов"</t>
  </si>
  <si>
    <t>ТОО "TOPTOOL"</t>
  </si>
  <si>
    <t>ТОО "Фоамтрейд"</t>
  </si>
  <si>
    <t>ТОО "САТ-Сентрал Азия"</t>
  </si>
  <si>
    <t>АО "Бяян сулу"</t>
  </si>
  <si>
    <t>ТОО "Вэлта плюс"</t>
  </si>
  <si>
    <t>ТОО "Вэлта"</t>
  </si>
  <si>
    <t>ТОО "Прима"</t>
  </si>
  <si>
    <t>ТОО "Таткрафт Инвест"</t>
  </si>
  <si>
    <t>ТОО "ТК Маренго"</t>
  </si>
  <si>
    <t>ТОО "МаслоДел Трейд"</t>
  </si>
  <si>
    <t>ТОО Вэлта"</t>
  </si>
  <si>
    <t>ТОО SKM Ltd</t>
  </si>
  <si>
    <t>ИП Кульжабаева, ТОО Оникс</t>
  </si>
  <si>
    <t>ООО НПО Наука и серийный выпуск</t>
  </si>
  <si>
    <t>ООО Наука и серийный выпуск</t>
  </si>
  <si>
    <t>ИП Салахутдинов</t>
  </si>
  <si>
    <t>ООО Шторм ИТС</t>
  </si>
  <si>
    <t>ОИП и юрлиц в форме Ассоциации СКО Автотранспортный Союз</t>
  </si>
  <si>
    <t>ТОО Ник Дан Компани, ТОО Петропавловский троллейбусный парк</t>
  </si>
  <si>
    <t>ТОО "Азимут-Сервис"</t>
  </si>
  <si>
    <t>ТОО Алыс газ</t>
  </si>
  <si>
    <t>ТОО Фоамтрейд</t>
  </si>
  <si>
    <t>ТОО Леотек</t>
  </si>
  <si>
    <t>ТОО Леотек KZ</t>
  </si>
  <si>
    <t>55,8</t>
  </si>
  <si>
    <t>2910</t>
  </si>
  <si>
    <t>ТОО Леотек КZ</t>
  </si>
  <si>
    <t>ТОО Торговая компания "Инструмпромторг KZ"</t>
  </si>
  <si>
    <t>ТОО Инструмпромторг KZ</t>
  </si>
  <si>
    <t>Фирма Инрост</t>
  </si>
  <si>
    <t>ИП Налесный, ИП Лаптева, ОАО резинотехника Саранск</t>
  </si>
  <si>
    <t>ОАО Ашасветотехника</t>
  </si>
  <si>
    <t>ТОО Оникс, ТОО ПрофтитанСнаб</t>
  </si>
  <si>
    <t>ТОО Петропавловское УПП КОС</t>
  </si>
  <si>
    <t>ТОО Афинити</t>
  </si>
  <si>
    <t>ТОО Профтитанснаб</t>
  </si>
  <si>
    <t>ИП Морковкин, ТОО Фирма Нижкорн</t>
  </si>
  <si>
    <t>ТОО Май</t>
  </si>
  <si>
    <t>ЗАО Уралэластотехника</t>
  </si>
  <si>
    <t>Торговый Дом КарМет.лтд</t>
  </si>
  <si>
    <t>ТОО Петроком Центр</t>
  </si>
  <si>
    <t>480</t>
  </si>
  <si>
    <t>ТОО Ткани</t>
  </si>
  <si>
    <t>АО КазМунайГаз Онимдери</t>
  </si>
  <si>
    <t>ОАО Барнаульский завод АТИ</t>
  </si>
  <si>
    <t>ТОО Анком</t>
  </si>
  <si>
    <t>ООО Промтехресурс</t>
  </si>
  <si>
    <t>ИП Казаченко</t>
  </si>
  <si>
    <t>ОАО Уральский завод РТИ</t>
  </si>
  <si>
    <t>ОАО УзРТИ</t>
  </si>
  <si>
    <t>ИП Силантьев</t>
  </si>
  <si>
    <t>ИП Мунайтбасов</t>
  </si>
  <si>
    <t>ИП Димова</t>
  </si>
  <si>
    <t>Голландия</t>
  </si>
  <si>
    <t>ИП Каримова</t>
  </si>
  <si>
    <t>ТОО Акмаш Холдинг</t>
  </si>
  <si>
    <t>ООО ПКТ Альфа Текс</t>
  </si>
  <si>
    <t>ООО АльфаТекс</t>
  </si>
  <si>
    <t>ООО Грузовые автомобили Группа ГАЗ</t>
  </si>
  <si>
    <t>ТОО Аlemprom</t>
  </si>
  <si>
    <t>ООО ТД Новая гидравлика</t>
  </si>
  <si>
    <t>ТОО СевТехАгро</t>
  </si>
  <si>
    <t>6888</t>
  </si>
  <si>
    <t>ТОО ING АЛЬЯНС</t>
  </si>
  <si>
    <t>ООО ТД УралИнструментИмпЭкс</t>
  </si>
  <si>
    <t>ТОО Флоамтрейд</t>
  </si>
  <si>
    <t>ТОО Саган colour</t>
  </si>
  <si>
    <t>ТОО Корпорация Держава</t>
  </si>
  <si>
    <t>ТОО Корпорация Держава, ф-л ТОО Лик Экопромсервис</t>
  </si>
  <si>
    <t>ТОО Корпарация Держава</t>
  </si>
  <si>
    <t>ТОО Сигма импорт;       ТОО ТК Маренго</t>
  </si>
  <si>
    <t>ТОО ТК Маренго</t>
  </si>
  <si>
    <t>ТОО ВЭЛТА</t>
  </si>
  <si>
    <t>ТОО Маренго</t>
  </si>
  <si>
    <t>ТОО Таткрафт Инвест</t>
  </si>
  <si>
    <t>68</t>
  </si>
  <si>
    <t>188</t>
  </si>
  <si>
    <t>ТОО САТ-Сентрал Азия Трейдинг</t>
  </si>
  <si>
    <t>ТОО Вэлта</t>
  </si>
  <si>
    <t>ТОО Прима Дистрибьюшн</t>
  </si>
  <si>
    <t>ТОО Сигма импорт</t>
  </si>
  <si>
    <t>304</t>
  </si>
  <si>
    <t>235</t>
  </si>
  <si>
    <t>ТОО «МаслоДел Трейд»; ИП Савенков; ТОО Прима Дистрибьюшн</t>
  </si>
  <si>
    <t>ТОО Таткрафт-Инвест</t>
  </si>
  <si>
    <t>490,7</t>
  </si>
  <si>
    <t>140</t>
  </si>
  <si>
    <t>ТОО Прима; ТОО Татккрафт Инвест</t>
  </si>
  <si>
    <t>ТОО фирма Вэлта плюс</t>
  </si>
  <si>
    <t>ТОО Прима Дистрибьюшн; ТОО Алхор</t>
  </si>
  <si>
    <t>ТОО Алхор; ТОО Прима Дистрибьюшн</t>
  </si>
  <si>
    <t>ТОО САТ-Сентрал Азия Трейдинг; ТОО Прима</t>
  </si>
  <si>
    <t>ТОО "Группа Консул"</t>
  </si>
  <si>
    <t>ООО "ПО Альянс"</t>
  </si>
  <si>
    <t xml:space="preserve">ООО «УралПромСнабКомплект» </t>
  </si>
  <si>
    <t>ТОО "Фармацея"</t>
  </si>
  <si>
    <t>ИП Унаян</t>
  </si>
  <si>
    <t>ТОО "Фирма Табыс"</t>
  </si>
  <si>
    <t>ИП Левченко</t>
  </si>
  <si>
    <t>ООО "НПФ Икон"</t>
  </si>
  <si>
    <t>ТОО "Барс NORD"</t>
  </si>
  <si>
    <t>ТОО "УралПромСнаб"</t>
  </si>
  <si>
    <t>ТОО "Сибтехноком"</t>
  </si>
  <si>
    <t>ИП Нетёсоов</t>
  </si>
  <si>
    <t>ТОО "ГЗП Атлант"</t>
  </si>
  <si>
    <t>ТОО "ТД Технические масла-Казахстан"</t>
  </si>
  <si>
    <t>ИП Малыхина</t>
  </si>
  <si>
    <t>ИП Пантелеев</t>
  </si>
  <si>
    <t>1228 Т</t>
  </si>
  <si>
    <t>24.10.21.00.00.11.15.10.1</t>
  </si>
  <si>
    <t>из нелегированной стали</t>
  </si>
  <si>
    <t>Отливка СЧ 21-40 диам 300 х 150</t>
  </si>
  <si>
    <t>1229 Т</t>
  </si>
  <si>
    <t>24.10.23.00.00.11.15.11.2</t>
  </si>
  <si>
    <t>из конструкционной легированной стали</t>
  </si>
  <si>
    <t>Поковока Ǿ400 х165 Гр.II  ГОСТ 8479-70 сталь 9ХС</t>
  </si>
  <si>
    <t>1230 Т</t>
  </si>
  <si>
    <t>Поковока  Ǿ400х160 Гр.II  ГОСТ 8479-70 сталь 9ХС</t>
  </si>
  <si>
    <t>1231 Т</t>
  </si>
  <si>
    <t xml:space="preserve"> Из углеродистой стали, ГОСТ 7062-90</t>
  </si>
  <si>
    <t>Поковока  Ǿ380х235 Гр.II  ГОСТ 8479-70 сталь 45</t>
  </si>
  <si>
    <t>1232 Т</t>
  </si>
  <si>
    <t>Поковока Ǿ185х70 Гр.II  ГОСТ 8479-70 сталь ШХ15СГ</t>
  </si>
  <si>
    <t>1233 Т</t>
  </si>
  <si>
    <t>Поковока Ǿ270х95 Гр.II  ГОСТ 8479-70 сталь ШХ15СГ</t>
  </si>
  <si>
    <t>1234 Т</t>
  </si>
  <si>
    <t xml:space="preserve"> Поковока Ǿ270х95 Гр.II  ГОСТ 8479-70 сталь ШХ15СГ</t>
  </si>
  <si>
    <t>1235 Т</t>
  </si>
  <si>
    <t xml:space="preserve"> Из легированной стали, ГОСТ 7062-90</t>
  </si>
  <si>
    <t>Поковока 400х420х220 Гр.II  ГОСТ 8479-70 сталь 20Х</t>
  </si>
  <si>
    <t>1236 Т</t>
  </si>
  <si>
    <t>Поковока 430х360х220 Гр.II  ГОСТ 8479-70 сталь 20Х</t>
  </si>
  <si>
    <t>1237 Т</t>
  </si>
  <si>
    <t>24.20.11.01.10.12.10.40.1</t>
  </si>
  <si>
    <t>Стальная бесшовная холоднодеформированная, ГОСТ 8734-75, особотонкостенная, наружный диаметр 38 мм</t>
  </si>
  <si>
    <t>1238 Т</t>
  </si>
  <si>
    <t>6-30</t>
  </si>
  <si>
    <t>1239 Т</t>
  </si>
  <si>
    <t>Дистанционная гребенка ПП643.00.005</t>
  </si>
  <si>
    <t>1240 Т</t>
  </si>
  <si>
    <t>24.10.11.00.00.20.20.10.1</t>
  </si>
  <si>
    <t>чугунная, марка СЧ20</t>
  </si>
  <si>
    <t>Крышка чертеж АР.02.02.021 сч 20</t>
  </si>
  <si>
    <t>1241 Т</t>
  </si>
  <si>
    <t>Верхняя пол. Картера чертеж АР.02.02.004 сч 20</t>
  </si>
  <si>
    <t>1242 Т</t>
  </si>
  <si>
    <t>Нижняя пол. Картера чертеж АР.02.02.036 сч 20</t>
  </si>
  <si>
    <t>1243 Т</t>
  </si>
  <si>
    <t>29.10.59.00.00.00.64.11.1</t>
  </si>
  <si>
    <t>Вагон-жилой дом</t>
  </si>
  <si>
    <t>на автомобильном  грузовом шосси</t>
  </si>
  <si>
    <t>вагон мастера на шасси</t>
  </si>
  <si>
    <t>Реквизиты плана закупок (№ приказа и дата утверждения плана закупок) утвержден 23.12.2013г. Приказ №2293з</t>
  </si>
  <si>
    <t>Информационная справка к плану закупок товаров, работ и услуг по АО "Петропавловский завод тяжелого машиностроения" на 2015 год</t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</si>
  <si>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33/11 от 19.07.2011 года)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</si>
</sst>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dd/mm/yy;@"/>
    <numFmt numFmtId="166" formatCode="_(* #,##0_);_(* \(#,##0\);_(* &quot;-&quot;??_);_(@_)"/>
    <numFmt numFmtId="167" formatCode="000000"/>
    <numFmt numFmtId="168" formatCode="#,##0.000"/>
    <numFmt numFmtId="169" formatCode="#,##0.00&quot;р.&quot;"/>
  </numFmts>
  <fonts count="2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4" fillId="0" borderId="0"/>
    <xf numFmtId="0" fontId="8" fillId="0" borderId="0"/>
    <xf numFmtId="0" fontId="6" fillId="0" borderId="0"/>
    <xf numFmtId="0" fontId="7" fillId="0" borderId="0"/>
    <xf numFmtId="0" fontId="9" fillId="0" borderId="0">
      <alignment horizontal="left"/>
    </xf>
    <xf numFmtId="0" fontId="8" fillId="0" borderId="0"/>
    <xf numFmtId="0" fontId="6" fillId="0" borderId="0"/>
    <xf numFmtId="0" fontId="7" fillId="0" borderId="0"/>
    <xf numFmtId="0" fontId="1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0" borderId="0"/>
    <xf numFmtId="0" fontId="4" fillId="0" borderId="0"/>
    <xf numFmtId="0" fontId="8" fillId="0" borderId="0"/>
    <xf numFmtId="0" fontId="13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49" fontId="14" fillId="0" borderId="3" xfId="0" applyNumberFormat="1" applyFont="1" applyFill="1" applyBorder="1" applyAlignment="1">
      <alignment horizontal="center" vertical="center" wrapText="1"/>
    </xf>
  </cellStyleXfs>
  <cellXfs count="273">
    <xf numFmtId="0" fontId="0" fillId="0" borderId="0" xfId="0"/>
    <xf numFmtId="2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16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7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16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NumberFormat="1" applyFont="1" applyFill="1" applyBorder="1" applyAlignment="1">
      <alignment horizontal="left" vertical="center"/>
    </xf>
    <xf numFmtId="0" fontId="14" fillId="0" borderId="2" xfId="0" applyNumberFormat="1" applyFont="1" applyFill="1" applyBorder="1" applyAlignment="1">
      <alignment horizontal="left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/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4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horizontal="left" vertical="center" wrapText="1"/>
    </xf>
    <xf numFmtId="0" fontId="14" fillId="0" borderId="0" xfId="0" applyFont="1" applyFill="1"/>
    <xf numFmtId="0" fontId="14" fillId="0" borderId="2" xfId="7" applyNumberFormat="1" applyFont="1" applyFill="1" applyBorder="1" applyAlignment="1">
      <alignment horizontal="center" vertical="center" wrapText="1"/>
    </xf>
    <xf numFmtId="0" fontId="14" fillId="0" borderId="2" xfId="7" applyNumberFormat="1" applyFont="1" applyFill="1" applyBorder="1" applyAlignment="1">
      <alignment horizontal="center" vertical="center"/>
    </xf>
    <xf numFmtId="0" fontId="14" fillId="0" borderId="2" xfId="6" applyFont="1" applyFill="1" applyBorder="1" applyAlignment="1">
      <alignment horizontal="left" vertical="center" wrapText="1"/>
    </xf>
    <xf numFmtId="0" fontId="14" fillId="0" borderId="2" xfId="6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2" fontId="14" fillId="0" borderId="5" xfId="5" applyNumberFormat="1" applyFont="1" applyFill="1" applyBorder="1" applyAlignment="1">
      <alignment horizontal="center" vertical="center" wrapText="1"/>
    </xf>
    <xf numFmtId="0" fontId="14" fillId="0" borderId="2" xfId="7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4" fillId="0" borderId="2" xfId="7" applyFont="1" applyFill="1" applyBorder="1" applyAlignment="1">
      <alignment horizontal="left" vertical="center" wrapText="1"/>
    </xf>
    <xf numFmtId="49" fontId="14" fillId="0" borderId="2" xfId="5" applyNumberFormat="1" applyFont="1" applyFill="1" applyBorder="1" applyAlignment="1">
      <alignment horizontal="left" vertical="center" wrapText="1"/>
    </xf>
    <xf numFmtId="0" fontId="14" fillId="0" borderId="2" xfId="8" applyFont="1" applyFill="1" applyBorder="1" applyAlignment="1">
      <alignment horizontal="left" vertical="center" wrapText="1"/>
    </xf>
    <xf numFmtId="0" fontId="14" fillId="0" borderId="2" xfId="14" applyNumberFormat="1" applyFont="1" applyFill="1" applyBorder="1" applyAlignment="1">
      <alignment horizontal="center" vertical="center" wrapText="1"/>
    </xf>
    <xf numFmtId="0" fontId="14" fillId="0" borderId="2" xfId="4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 shrinkToFit="1"/>
    </xf>
    <xf numFmtId="49" fontId="14" fillId="0" borderId="2" xfId="0" applyNumberFormat="1" applyFont="1" applyFill="1" applyBorder="1" applyAlignment="1">
      <alignment horizontal="left" wrapText="1"/>
    </xf>
    <xf numFmtId="0" fontId="19" fillId="0" borderId="0" xfId="0" applyFont="1" applyFill="1"/>
    <xf numFmtId="49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2" xfId="9" applyFont="1" applyFill="1" applyBorder="1" applyAlignment="1">
      <alignment horizontal="left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2" fontId="14" fillId="0" borderId="5" xfId="7" applyNumberFormat="1" applyFont="1" applyFill="1" applyBorder="1" applyAlignment="1">
      <alignment horizontal="center" vertical="center" wrapText="1"/>
    </xf>
    <xf numFmtId="3" fontId="14" fillId="0" borderId="2" xfId="7" applyNumberFormat="1" applyFont="1" applyFill="1" applyBorder="1" applyAlignment="1">
      <alignment horizontal="center" vertical="center" wrapText="1"/>
    </xf>
    <xf numFmtId="2" fontId="14" fillId="0" borderId="5" xfId="1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14" fillId="0" borderId="2" xfId="11" applyFont="1" applyFill="1" applyBorder="1" applyAlignment="1">
      <alignment horizontal="left" vertical="center" wrapText="1"/>
    </xf>
    <xf numFmtId="166" fontId="14" fillId="0" borderId="2" xfId="3" applyNumberFormat="1" applyFont="1" applyFill="1" applyBorder="1" applyAlignment="1">
      <alignment horizontal="center" vertical="center" wrapText="1"/>
    </xf>
    <xf numFmtId="2" fontId="14" fillId="0" borderId="5" xfId="3" applyNumberFormat="1" applyFont="1" applyFill="1" applyBorder="1" applyAlignment="1">
      <alignment horizontal="center" vertical="center" wrapText="1"/>
    </xf>
    <xf numFmtId="0" fontId="14" fillId="0" borderId="2" xfId="9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3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 wrapText="1"/>
    </xf>
    <xf numFmtId="49" fontId="14" fillId="0" borderId="2" xfId="9" applyNumberFormat="1" applyFont="1" applyFill="1" applyBorder="1" applyAlignment="1">
      <alignment horizontal="left" vertical="center" wrapText="1"/>
    </xf>
    <xf numFmtId="167" fontId="14" fillId="0" borderId="2" xfId="7" applyNumberFormat="1" applyFont="1" applyFill="1" applyBorder="1" applyAlignment="1">
      <alignment horizontal="left" vertical="center" wrapText="1"/>
    </xf>
    <xf numFmtId="0" fontId="14" fillId="0" borderId="2" xfId="10" applyNumberFormat="1" applyFont="1" applyFill="1" applyBorder="1" applyAlignment="1">
      <alignment horizontal="center" vertical="center" wrapText="1"/>
    </xf>
    <xf numFmtId="49" fontId="14" fillId="0" borderId="2" xfId="4" applyNumberFormat="1" applyFont="1" applyFill="1" applyBorder="1" applyAlignment="1">
      <alignment horizontal="left" vertical="center" wrapText="1"/>
    </xf>
    <xf numFmtId="2" fontId="14" fillId="0" borderId="2" xfId="0" applyNumberFormat="1" applyFont="1" applyFill="1" applyBorder="1" applyAlignment="1">
      <alignment horizontal="left" vertical="center" wrapText="1"/>
    </xf>
    <xf numFmtId="0" fontId="14" fillId="0" borderId="2" xfId="12" applyFont="1" applyFill="1" applyBorder="1" applyAlignment="1" applyProtection="1">
      <alignment horizontal="left" vertical="center" wrapText="1"/>
    </xf>
    <xf numFmtId="0" fontId="14" fillId="0" borderId="2" xfId="12" applyFont="1" applyFill="1" applyBorder="1" applyAlignment="1" applyProtection="1">
      <alignment horizontal="center" vertical="center" wrapText="1"/>
    </xf>
    <xf numFmtId="164" fontId="14" fillId="0" borderId="2" xfId="7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wrapText="1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left"/>
    </xf>
    <xf numFmtId="0" fontId="14" fillId="0" borderId="2" xfId="1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/>
    <xf numFmtId="0" fontId="14" fillId="0" borderId="3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wrapText="1"/>
    </xf>
    <xf numFmtId="49" fontId="14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horizontal="center" vertical="center" wrapText="1"/>
    </xf>
    <xf numFmtId="49" fontId="14" fillId="0" borderId="2" xfId="6" applyNumberFormat="1" applyFont="1" applyFill="1" applyBorder="1" applyAlignment="1">
      <alignment horizontal="left" vertical="center" wrapText="1"/>
    </xf>
    <xf numFmtId="164" fontId="14" fillId="0" borderId="2" xfId="3" applyNumberFormat="1" applyFont="1" applyFill="1" applyBorder="1" applyAlignment="1">
      <alignment horizontal="center" vertical="center" wrapText="1"/>
    </xf>
    <xf numFmtId="0" fontId="14" fillId="0" borderId="3" xfId="7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left" vertical="center" wrapText="1"/>
    </xf>
    <xf numFmtId="0" fontId="14" fillId="0" borderId="3" xfId="6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0" xfId="7" applyFont="1" applyFill="1"/>
    <xf numFmtId="0" fontId="14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top" wrapText="1"/>
    </xf>
    <xf numFmtId="3" fontId="14" fillId="0" borderId="8" xfId="0" applyNumberFormat="1" applyFont="1" applyFill="1" applyBorder="1" applyAlignment="1">
      <alignment horizontal="center" vertical="center" wrapText="1"/>
    </xf>
    <xf numFmtId="49" fontId="14" fillId="0" borderId="2" xfId="7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left" vertical="center" wrapText="1"/>
    </xf>
    <xf numFmtId="0" fontId="14" fillId="0" borderId="4" xfId="7" applyFont="1" applyFill="1" applyBorder="1" applyAlignment="1">
      <alignment horizontal="left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3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2" xfId="4" applyFont="1" applyFill="1" applyBorder="1" applyAlignment="1">
      <alignment horizontal="center" vertical="center" wrapText="1"/>
    </xf>
    <xf numFmtId="0" fontId="14" fillId="0" borderId="2" xfId="10" applyFont="1" applyFill="1" applyBorder="1" applyAlignment="1">
      <alignment horizontal="left" vertical="center" wrapText="1"/>
    </xf>
    <xf numFmtId="0" fontId="7" fillId="0" borderId="0" xfId="0" applyFont="1" applyFill="1"/>
    <xf numFmtId="2" fontId="14" fillId="0" borderId="0" xfId="0" applyNumberFormat="1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top" wrapText="1"/>
    </xf>
    <xf numFmtId="49" fontId="14" fillId="0" borderId="2" xfId="7" applyNumberFormat="1" applyFont="1" applyFill="1" applyBorder="1" applyAlignment="1">
      <alignment horizontal="left" wrapText="1"/>
    </xf>
    <xf numFmtId="0" fontId="14" fillId="0" borderId="5" xfId="7" applyFont="1" applyFill="1" applyBorder="1" applyAlignment="1">
      <alignment horizontal="left" vertical="center" wrapText="1"/>
    </xf>
    <xf numFmtId="0" fontId="14" fillId="0" borderId="5" xfId="1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2" xfId="4" applyFont="1" applyFill="1" applyBorder="1" applyAlignment="1">
      <alignment horizontal="left" wrapText="1"/>
    </xf>
    <xf numFmtId="0" fontId="14" fillId="0" borderId="5" xfId="4" applyFont="1" applyFill="1" applyBorder="1" applyAlignment="1">
      <alignment horizontal="left" vertical="center" wrapText="1"/>
    </xf>
    <xf numFmtId="0" fontId="14" fillId="0" borderId="5" xfId="0" applyNumberFormat="1" applyFont="1" applyFill="1" applyBorder="1" applyAlignment="1">
      <alignment horizontal="left" wrapText="1"/>
    </xf>
    <xf numFmtId="0" fontId="14" fillId="0" borderId="0" xfId="10" applyFont="1" applyFill="1" applyBorder="1" applyAlignment="1">
      <alignment horizontal="left" vertical="center" wrapText="1"/>
    </xf>
    <xf numFmtId="0" fontId="14" fillId="0" borderId="2" xfId="13" applyFont="1" applyFill="1" applyBorder="1" applyAlignment="1">
      <alignment horizontal="left" vertical="center" wrapText="1"/>
    </xf>
    <xf numFmtId="0" fontId="14" fillId="0" borderId="5" xfId="13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5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14" fillId="0" borderId="5" xfId="9" applyFont="1" applyFill="1" applyBorder="1" applyAlignment="1">
      <alignment horizontal="left" vertical="center" wrapText="1"/>
    </xf>
    <xf numFmtId="0" fontId="14" fillId="0" borderId="5" xfId="0" applyFont="1" applyFill="1" applyBorder="1" applyAlignment="1" applyProtection="1">
      <alignment horizontal="left" vertical="center" wrapText="1"/>
    </xf>
    <xf numFmtId="2" fontId="14" fillId="0" borderId="2" xfId="7" applyNumberFormat="1" applyFont="1" applyFill="1" applyBorder="1" applyAlignment="1">
      <alignment horizontal="center" vertical="center" wrapText="1"/>
    </xf>
    <xf numFmtId="2" fontId="14" fillId="0" borderId="2" xfId="7" applyNumberFormat="1" applyFont="1" applyFill="1" applyBorder="1" applyAlignment="1">
      <alignment horizontal="center" vertical="center"/>
    </xf>
    <xf numFmtId="1" fontId="14" fillId="0" borderId="2" xfId="7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4" fillId="0" borderId="5" xfId="6" applyFont="1" applyFill="1" applyBorder="1" applyAlignment="1">
      <alignment horizontal="left" vertical="center" wrapText="1"/>
    </xf>
    <xf numFmtId="0" fontId="14" fillId="0" borderId="2" xfId="8" applyNumberFormat="1" applyFont="1" applyFill="1" applyBorder="1" applyAlignment="1">
      <alignment horizontal="left" vertical="center" wrapText="1"/>
    </xf>
    <xf numFmtId="167" fontId="14" fillId="0" borderId="5" xfId="7" applyNumberFormat="1" applyFont="1" applyFill="1" applyBorder="1" applyAlignment="1">
      <alignment horizontal="left" vertical="center" wrapText="1"/>
    </xf>
    <xf numFmtId="49" fontId="14" fillId="0" borderId="2" xfId="7" applyNumberFormat="1" applyFont="1" applyFill="1" applyBorder="1" applyAlignment="1">
      <alignment horizontal="left" vertical="center" wrapText="1"/>
    </xf>
    <xf numFmtId="0" fontId="18" fillId="0" borderId="2" xfId="0" applyFont="1" applyFill="1" applyBorder="1"/>
    <xf numFmtId="0" fontId="14" fillId="0" borderId="2" xfId="0" applyFont="1" applyFill="1" applyBorder="1"/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18" applyNumberFormat="1" applyFont="1" applyFill="1" applyBorder="1" applyAlignment="1">
      <alignment horizontal="center" vertical="center"/>
    </xf>
    <xf numFmtId="0" fontId="14" fillId="0" borderId="3" xfId="7" applyFont="1" applyFill="1" applyBorder="1" applyAlignment="1">
      <alignment horizontal="center" vertical="center" wrapText="1"/>
    </xf>
    <xf numFmtId="166" fontId="14" fillId="0" borderId="3" xfId="3" applyNumberFormat="1" applyFont="1" applyFill="1" applyBorder="1" applyAlignment="1">
      <alignment horizontal="center" vertical="center" wrapText="1"/>
    </xf>
    <xf numFmtId="0" fontId="14" fillId="0" borderId="2" xfId="18" applyFont="1" applyFill="1" applyBorder="1" applyAlignment="1">
      <alignment horizontal="center" vertical="center" wrapText="1"/>
    </xf>
    <xf numFmtId="1" fontId="14" fillId="0" borderId="2" xfId="7" applyNumberFormat="1" applyFont="1" applyFill="1" applyBorder="1" applyAlignment="1">
      <alignment horizontal="center" vertical="center"/>
    </xf>
    <xf numFmtId="2" fontId="14" fillId="0" borderId="5" xfId="7" applyNumberFormat="1" applyFont="1" applyFill="1" applyBorder="1" applyAlignment="1">
      <alignment horizontal="center" vertical="center"/>
    </xf>
    <xf numFmtId="0" fontId="14" fillId="0" borderId="4" xfId="7" applyFont="1" applyFill="1" applyBorder="1" applyAlignment="1">
      <alignment horizontal="center" vertical="center" wrapText="1"/>
    </xf>
    <xf numFmtId="1" fontId="14" fillId="0" borderId="4" xfId="7" applyNumberFormat="1" applyFont="1" applyFill="1" applyBorder="1" applyAlignment="1">
      <alignment horizontal="center" vertical="center"/>
    </xf>
    <xf numFmtId="1" fontId="14" fillId="0" borderId="3" xfId="7" applyNumberFormat="1" applyFont="1" applyFill="1" applyBorder="1" applyAlignment="1">
      <alignment horizontal="center" vertical="center"/>
    </xf>
    <xf numFmtId="0" fontId="19" fillId="0" borderId="2" xfId="0" applyFont="1" applyFill="1" applyBorder="1"/>
    <xf numFmtId="0" fontId="14" fillId="0" borderId="2" xfId="14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4" fillId="0" borderId="0" xfId="7" applyFont="1" applyFill="1" applyBorder="1"/>
    <xf numFmtId="1" fontId="14" fillId="0" borderId="3" xfId="7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4" fillId="0" borderId="2" xfId="7" applyFont="1" applyFill="1" applyBorder="1"/>
    <xf numFmtId="1" fontId="14" fillId="0" borderId="4" xfId="7" applyNumberFormat="1" applyFont="1" applyFill="1" applyBorder="1" applyAlignment="1">
      <alignment horizontal="center" vertical="center" wrapText="1"/>
    </xf>
    <xf numFmtId="49" fontId="14" fillId="0" borderId="2" xfId="13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2" xfId="15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2" xfId="16" applyNumberFormat="1" applyFont="1" applyFill="1" applyBorder="1" applyAlignment="1" applyProtection="1">
      <alignment horizontal="left" vertical="center" wrapText="1"/>
    </xf>
    <xf numFmtId="168" fontId="14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 shrinkToFit="1"/>
    </xf>
    <xf numFmtId="2" fontId="14" fillId="0" borderId="9" xfId="7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top" wrapText="1"/>
    </xf>
    <xf numFmtId="2" fontId="14" fillId="0" borderId="9" xfId="0" applyNumberFormat="1" applyFont="1" applyFill="1" applyBorder="1" applyAlignment="1">
      <alignment horizontal="center" vertical="center"/>
    </xf>
    <xf numFmtId="2" fontId="14" fillId="0" borderId="2" xfId="10" applyNumberFormat="1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2" fontId="14" fillId="0" borderId="2" xfId="4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left" vertical="center" wrapText="1"/>
    </xf>
    <xf numFmtId="0" fontId="14" fillId="0" borderId="4" xfId="4" applyFont="1" applyFill="1" applyBorder="1" applyAlignment="1">
      <alignment horizontal="left" vertical="center" wrapText="1"/>
    </xf>
    <xf numFmtId="0" fontId="14" fillId="0" borderId="6" xfId="4" applyFont="1" applyFill="1" applyBorder="1" applyAlignment="1">
      <alignment horizontal="left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3" fontId="14" fillId="0" borderId="2" xfId="3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2" xfId="19" applyNumberFormat="1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wrapText="1"/>
    </xf>
    <xf numFmtId="0" fontId="14" fillId="0" borderId="0" xfId="0" applyNumberFormat="1" applyFont="1" applyFill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" fontId="14" fillId="0" borderId="0" xfId="7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9" fontId="14" fillId="0" borderId="2" xfId="2" applyFont="1" applyFill="1" applyBorder="1" applyAlignment="1">
      <alignment horizontal="left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8" xfId="1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49" fontId="14" fillId="0" borderId="2" xfId="11" applyNumberFormat="1" applyFont="1" applyFill="1" applyBorder="1" applyAlignment="1">
      <alignment horizontal="left" vertical="center" wrapText="1"/>
    </xf>
    <xf numFmtId="2" fontId="14" fillId="0" borderId="5" xfId="11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14" fillId="0" borderId="13" xfId="10" applyFont="1" applyFill="1" applyBorder="1" applyAlignment="1">
      <alignment horizontal="left" vertical="center" wrapText="1"/>
    </xf>
    <xf numFmtId="0" fontId="14" fillId="0" borderId="7" xfId="10" applyFont="1" applyFill="1" applyBorder="1" applyAlignment="1">
      <alignment horizontal="left" vertical="center" wrapText="1"/>
    </xf>
    <xf numFmtId="0" fontId="14" fillId="0" borderId="4" xfId="10" applyFont="1" applyFill="1" applyBorder="1" applyAlignment="1">
      <alignment horizontal="left" vertical="center" wrapText="1"/>
    </xf>
    <xf numFmtId="0" fontId="14" fillId="0" borderId="12" xfId="10" applyFont="1" applyFill="1" applyBorder="1" applyAlignment="1">
      <alignment horizontal="left" vertical="center" wrapText="1"/>
    </xf>
    <xf numFmtId="49" fontId="14" fillId="0" borderId="2" xfId="17" applyNumberFormat="1" applyFont="1" applyFill="1" applyBorder="1" applyAlignment="1">
      <alignment horizontal="left" vertical="center" wrapText="1"/>
    </xf>
    <xf numFmtId="49" fontId="14" fillId="0" borderId="2" xfId="4" applyNumberFormat="1" applyFont="1" applyFill="1" applyBorder="1" applyAlignment="1">
      <alignment horizontal="left" vertical="center"/>
    </xf>
    <xf numFmtId="49" fontId="14" fillId="0" borderId="2" xfId="18" applyNumberFormat="1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horizontal="left" vertical="center" wrapText="1"/>
    </xf>
    <xf numFmtId="0" fontId="14" fillId="0" borderId="2" xfId="6" applyFont="1" applyFill="1" applyBorder="1" applyAlignment="1">
      <alignment horizontal="left" vertical="center" wrapText="1" shrinkToFit="1"/>
    </xf>
    <xf numFmtId="165" fontId="14" fillId="0" borderId="2" xfId="0" applyNumberFormat="1" applyFont="1" applyFill="1" applyBorder="1" applyAlignment="1">
      <alignment horizontal="left" wrapText="1"/>
    </xf>
    <xf numFmtId="169" fontId="14" fillId="0" borderId="2" xfId="0" applyNumberFormat="1" applyFont="1" applyFill="1" applyBorder="1" applyAlignment="1">
      <alignment horizontal="left" vertical="center" wrapText="1"/>
    </xf>
    <xf numFmtId="0" fontId="14" fillId="0" borderId="2" xfId="10" applyFont="1" applyFill="1" applyBorder="1" applyAlignment="1">
      <alignment horizontal="left" wrapText="1"/>
    </xf>
    <xf numFmtId="0" fontId="14" fillId="0" borderId="2" xfId="6" applyFont="1" applyFill="1" applyBorder="1" applyAlignment="1">
      <alignment horizontal="left" vertical="center"/>
    </xf>
    <xf numFmtId="0" fontId="14" fillId="0" borderId="2" xfId="19" applyFont="1" applyFill="1" applyBorder="1" applyAlignment="1">
      <alignment horizontal="left" vertical="center" wrapText="1"/>
    </xf>
    <xf numFmtId="0" fontId="14" fillId="0" borderId="2" xfId="19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left" vertical="center" wrapText="1"/>
    </xf>
    <xf numFmtId="1" fontId="14" fillId="0" borderId="2" xfId="0" applyNumberFormat="1" applyFont="1" applyFill="1" applyBorder="1" applyAlignment="1">
      <alignment horizontal="left" vertical="center"/>
    </xf>
    <xf numFmtId="0" fontId="22" fillId="0" borderId="2" xfId="19" applyFont="1" applyFill="1" applyBorder="1" applyAlignment="1">
      <alignment horizontal="center" vertical="center" wrapText="1"/>
    </xf>
    <xf numFmtId="0" fontId="14" fillId="0" borderId="2" xfId="19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2" xfId="19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2" fontId="14" fillId="0" borderId="2" xfId="0" applyNumberFormat="1" applyFont="1" applyFill="1" applyBorder="1" applyAlignment="1">
      <alignment horizontal="left" vertical="center"/>
    </xf>
    <xf numFmtId="1" fontId="14" fillId="0" borderId="3" xfId="0" applyNumberFormat="1" applyFont="1" applyFill="1" applyBorder="1" applyAlignment="1">
      <alignment horizontal="center" vertical="center" wrapText="1"/>
    </xf>
    <xf numFmtId="0" fontId="14" fillId="0" borderId="3" xfId="9" applyFont="1" applyFill="1" applyBorder="1" applyAlignment="1">
      <alignment horizontal="left" vertical="center" wrapText="1"/>
    </xf>
    <xf numFmtId="0" fontId="14" fillId="0" borderId="2" xfId="9" applyFont="1" applyFill="1" applyBorder="1" applyAlignment="1">
      <alignment horizontal="left" vertical="center"/>
    </xf>
    <xf numFmtId="2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0" fillId="0" borderId="2" xfId="0" applyFont="1" applyFill="1" applyBorder="1"/>
    <xf numFmtId="0" fontId="14" fillId="0" borderId="2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23" fillId="0" borderId="0" xfId="0" applyNumberFormat="1" applyFont="1" applyBorder="1"/>
    <xf numFmtId="0" fontId="24" fillId="0" borderId="0" xfId="0" applyFont="1"/>
    <xf numFmtId="49" fontId="0" fillId="0" borderId="11" xfId="30" applyNumberFormat="1" applyFont="1" applyFill="1" applyBorder="1" applyAlignment="1"/>
    <xf numFmtId="49" fontId="0" fillId="0" borderId="12" xfId="30" applyNumberFormat="1" applyFont="1" applyFill="1" applyBorder="1" applyAlignment="1"/>
    <xf numFmtId="49" fontId="0" fillId="0" borderId="13" xfId="30" applyNumberFormat="1" applyFont="1" applyFill="1" applyBorder="1" applyAlignment="1"/>
    <xf numFmtId="49" fontId="0" fillId="0" borderId="0" xfId="30" applyNumberFormat="1" applyFont="1" applyFill="1" applyBorder="1" applyAlignment="1"/>
    <xf numFmtId="49" fontId="0" fillId="0" borderId="0" xfId="30" applyNumberFormat="1" applyFont="1" applyFill="1" applyBorder="1" applyAlignment="1">
      <alignment horizontal="center" vertical="center"/>
    </xf>
  </cellXfs>
  <cellStyles count="30">
    <cellStyle name="Гиперссылка" xfId="1" builtinId="8"/>
    <cellStyle name="Гиперссылка 2" xfId="16"/>
    <cellStyle name="Обычный" xfId="0" builtinId="0"/>
    <cellStyle name="Обычный 19" xfId="26"/>
    <cellStyle name="Обычный 2" xfId="7"/>
    <cellStyle name="Обычный 2 2 6" xfId="21"/>
    <cellStyle name="Обычный 24" xfId="28"/>
    <cellStyle name="Обычный 3 4" xfId="24"/>
    <cellStyle name="Обычный 4" xfId="20"/>
    <cellStyle name="Обычный 4 5" xfId="27"/>
    <cellStyle name="Обычный 7 7" xfId="29"/>
    <cellStyle name="Обычный 8" xfId="23"/>
    <cellStyle name="Обычный 9 9" xfId="25"/>
    <cellStyle name="Обычный_20" xfId="6"/>
    <cellStyle name="Обычный_Копия Годовой план на 2010г. на 01.11.2010" xfId="18"/>
    <cellStyle name="Обычный_Лист1" xfId="11"/>
    <cellStyle name="Обычный_Лист1 12" xfId="4"/>
    <cellStyle name="Обычный_Лист1 2" xfId="10"/>
    <cellStyle name="Обычный_Лист1 5" xfId="5"/>
    <cellStyle name="Обычный_Лист1_2" xfId="12"/>
    <cellStyle name="Обычный_Лист2" xfId="9"/>
    <cellStyle name="Обычный_Лист3 2" xfId="13"/>
    <cellStyle name="Обычный_Лист4" xfId="17"/>
    <cellStyle name="Обычный_НОВЫЙ План закупа от 218 цеха на 2011 год с добавлением Яковлева В.В." xfId="14"/>
    <cellStyle name="Обычный_План на 2010 столовая" xfId="19"/>
    <cellStyle name="Обычный_прилож 1" xfId="15"/>
    <cellStyle name="Обычный_Продукты фарм_21.1_Препараты фарм_21.2" xfId="8"/>
    <cellStyle name="Процентный" xfId="2" builtinId="5"/>
    <cellStyle name="Стиль 1" xfId="2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stru.skc.kz/ru/ntru/detail/?kpved=24.34.11.00.10.14.10.13.1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viropt.ru/images/nomen/m2258b.jpg" TargetMode="External"/><Relationship Id="rId1" Type="http://schemas.openxmlformats.org/officeDocument/2006/relationships/hyperlink" Target="http://www.viropt.ru/images/nomen/m2235b.jpg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nstru.skc.kz/ru/ntru/detail/?kpved=10.83.12.00.00.00.21.10.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99"/>
  <sheetViews>
    <sheetView tabSelected="1" topLeftCell="A5" zoomScaleNormal="100" workbookViewId="0">
      <selection activeCell="B15" sqref="B15:AE1257"/>
    </sheetView>
  </sheetViews>
  <sheetFormatPr defaultRowHeight="12.75"/>
  <cols>
    <col min="2" max="2" width="10.7109375" style="3" customWidth="1"/>
    <col min="3" max="3" width="12" style="2" customWidth="1"/>
    <col min="4" max="4" width="11.85546875" style="2" customWidth="1"/>
    <col min="5" max="5" width="21.85546875" style="2" customWidth="1"/>
    <col min="6" max="6" width="24" style="2" customWidth="1"/>
    <col min="7" max="7" width="9.140625" style="3" customWidth="1"/>
    <col min="8" max="8" width="8.85546875" style="4" customWidth="1"/>
    <col min="9" max="9" width="14.5703125" style="5" customWidth="1"/>
    <col min="10" max="10" width="17.5703125" style="6" customWidth="1"/>
    <col min="11" max="11" width="13" style="5" customWidth="1"/>
    <col min="12" max="12" width="11" style="5" customWidth="1"/>
    <col min="13" max="13" width="10.5703125" style="5" customWidth="1"/>
    <col min="14" max="14" width="15.5703125" style="5" customWidth="1"/>
    <col min="15" max="15" width="12.85546875" style="4" customWidth="1"/>
    <col min="16" max="16" width="15.28515625" style="4" customWidth="1"/>
    <col min="17" max="18" width="9.140625" style="4"/>
    <col min="19" max="19" width="12.5703125" style="4" customWidth="1"/>
    <col min="20" max="20" width="12.7109375" style="4" customWidth="1"/>
    <col min="21" max="31" width="9.140625" style="4"/>
  </cols>
  <sheetData>
    <row r="1" spans="1:53" s="267" customFormat="1" ht="16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</row>
    <row r="2" spans="1:53" s="267" customFormat="1" ht="16.5" customHeight="1" thickBot="1">
      <c r="A2" s="266"/>
      <c r="B2" s="266"/>
      <c r="C2" s="266"/>
      <c r="D2" s="268" t="s">
        <v>4561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70"/>
      <c r="AE2" s="271"/>
      <c r="AF2" s="271"/>
      <c r="AG2" s="271"/>
      <c r="AH2" s="271"/>
      <c r="AI2" s="271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</row>
    <row r="3" spans="1:53" s="267" customFormat="1" ht="15.75" customHeight="1" thickTop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71"/>
      <c r="AF3" s="266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</row>
    <row r="4" spans="1:53" s="40" customFormat="1">
      <c r="B4" s="38"/>
      <c r="C4" s="28"/>
      <c r="D4" s="28"/>
      <c r="E4" s="28"/>
      <c r="F4" s="28"/>
      <c r="G4" s="29"/>
      <c r="H4" s="30"/>
      <c r="I4" s="31"/>
      <c r="J4" s="32"/>
      <c r="K4" s="31"/>
      <c r="L4" s="31"/>
      <c r="M4" s="31"/>
      <c r="N4" s="31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53" s="40" customFormat="1">
      <c r="B5" s="257" t="s">
        <v>4560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53" s="40" customFormat="1">
      <c r="B6" s="257" t="s">
        <v>0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53" s="40" customFormat="1">
      <c r="B7" s="38"/>
      <c r="C7" s="28"/>
      <c r="D7" s="28"/>
      <c r="E7" s="28"/>
      <c r="F7" s="28"/>
      <c r="G7" s="29"/>
      <c r="H7" s="30"/>
      <c r="I7" s="31"/>
      <c r="J7" s="32"/>
      <c r="K7" s="31"/>
      <c r="L7" s="31"/>
      <c r="M7" s="31"/>
      <c r="N7" s="31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53" s="40" customFormat="1">
      <c r="B8" s="258" t="s">
        <v>4559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53" s="267" customFormat="1" ht="15.75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</row>
    <row r="10" spans="1:53" s="40" customFormat="1" ht="13.5" thickBot="1">
      <c r="B10" s="38"/>
      <c r="C10" s="28"/>
      <c r="D10" s="28"/>
      <c r="E10" s="28"/>
      <c r="F10" s="28"/>
      <c r="G10" s="29"/>
      <c r="H10" s="30"/>
      <c r="I10" s="31"/>
      <c r="J10" s="32"/>
      <c r="K10" s="31"/>
      <c r="L10" s="31"/>
      <c r="M10" s="31"/>
      <c r="N10" s="31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53" s="40" customFormat="1">
      <c r="B11" s="260" t="s">
        <v>4299</v>
      </c>
      <c r="C11" s="261"/>
      <c r="D11" s="261"/>
      <c r="E11" s="261"/>
      <c r="F11" s="261"/>
      <c r="G11" s="261"/>
      <c r="H11" s="261"/>
      <c r="I11" s="262"/>
      <c r="J11" s="263" t="s">
        <v>43</v>
      </c>
      <c r="K11" s="264"/>
      <c r="L11" s="264"/>
      <c r="M11" s="264"/>
      <c r="N11" s="264"/>
      <c r="O11" s="264"/>
      <c r="P11" s="265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</row>
    <row r="12" spans="1:53" s="41" customFormat="1" ht="31.5" customHeight="1">
      <c r="B12" s="252" t="s">
        <v>1</v>
      </c>
      <c r="C12" s="252" t="s">
        <v>2</v>
      </c>
      <c r="D12" s="252" t="s">
        <v>3</v>
      </c>
      <c r="E12" s="252" t="s">
        <v>4</v>
      </c>
      <c r="F12" s="252" t="s">
        <v>5</v>
      </c>
      <c r="G12" s="252" t="s">
        <v>6</v>
      </c>
      <c r="H12" s="252" t="s">
        <v>7</v>
      </c>
      <c r="I12" s="253" t="s">
        <v>8</v>
      </c>
      <c r="J12" s="253" t="s">
        <v>4300</v>
      </c>
      <c r="K12" s="253"/>
      <c r="L12" s="253"/>
      <c r="M12" s="253"/>
      <c r="N12" s="253"/>
      <c r="O12" s="254" t="s">
        <v>4301</v>
      </c>
      <c r="P12" s="255"/>
      <c r="Q12" s="255"/>
      <c r="R12" s="255"/>
      <c r="S12" s="256"/>
      <c r="T12" s="252" t="s">
        <v>45</v>
      </c>
      <c r="U12" s="252"/>
      <c r="V12" s="252"/>
      <c r="W12" s="252"/>
      <c r="X12" s="252" t="s">
        <v>4302</v>
      </c>
      <c r="Y12" s="252"/>
      <c r="Z12" s="252"/>
      <c r="AA12" s="252"/>
      <c r="AB12" s="252" t="s">
        <v>44</v>
      </c>
      <c r="AC12" s="252"/>
      <c r="AD12" s="252"/>
      <c r="AE12" s="252"/>
    </row>
    <row r="13" spans="1:53" s="41" customFormat="1" ht="51">
      <c r="B13" s="252"/>
      <c r="C13" s="252"/>
      <c r="D13" s="252"/>
      <c r="E13" s="252"/>
      <c r="F13" s="252"/>
      <c r="G13" s="252"/>
      <c r="H13" s="252"/>
      <c r="I13" s="253"/>
      <c r="J13" s="1" t="s">
        <v>9</v>
      </c>
      <c r="K13" s="1" t="s">
        <v>10</v>
      </c>
      <c r="L13" s="1" t="s">
        <v>11</v>
      </c>
      <c r="M13" s="1" t="s">
        <v>7</v>
      </c>
      <c r="N13" s="1" t="s">
        <v>12</v>
      </c>
      <c r="O13" s="8" t="s">
        <v>9</v>
      </c>
      <c r="P13" s="8" t="s">
        <v>10</v>
      </c>
      <c r="Q13" s="8" t="s">
        <v>11</v>
      </c>
      <c r="R13" s="8" t="s">
        <v>7</v>
      </c>
      <c r="S13" s="8" t="s">
        <v>12</v>
      </c>
      <c r="T13" s="8" t="s">
        <v>9</v>
      </c>
      <c r="U13" s="8" t="s">
        <v>10</v>
      </c>
      <c r="V13" s="8" t="s">
        <v>7</v>
      </c>
      <c r="W13" s="8" t="s">
        <v>12</v>
      </c>
      <c r="X13" s="8" t="s">
        <v>9</v>
      </c>
      <c r="Y13" s="8" t="s">
        <v>10</v>
      </c>
      <c r="Z13" s="8" t="s">
        <v>7</v>
      </c>
      <c r="AA13" s="8" t="s">
        <v>12</v>
      </c>
      <c r="AB13" s="8" t="s">
        <v>9</v>
      </c>
      <c r="AC13" s="8" t="s">
        <v>10</v>
      </c>
      <c r="AD13" s="8" t="s">
        <v>7</v>
      </c>
      <c r="AE13" s="8" t="s">
        <v>12</v>
      </c>
    </row>
    <row r="14" spans="1:53" s="29" customFormat="1">
      <c r="B14" s="42" t="s">
        <v>13</v>
      </c>
      <c r="C14" s="42" t="s">
        <v>14</v>
      </c>
      <c r="D14" s="42" t="s">
        <v>15</v>
      </c>
      <c r="E14" s="42" t="s">
        <v>16</v>
      </c>
      <c r="F14" s="42" t="s">
        <v>17</v>
      </c>
      <c r="G14" s="42" t="s">
        <v>18</v>
      </c>
      <c r="H14" s="8" t="s">
        <v>19</v>
      </c>
      <c r="I14" s="1" t="s">
        <v>20</v>
      </c>
      <c r="J14" s="1" t="s">
        <v>21</v>
      </c>
      <c r="K14" s="1" t="s">
        <v>22</v>
      </c>
      <c r="L14" s="1" t="s">
        <v>23</v>
      </c>
      <c r="M14" s="1" t="s">
        <v>24</v>
      </c>
      <c r="N14" s="1" t="s">
        <v>25</v>
      </c>
      <c r="O14" s="8" t="s">
        <v>26</v>
      </c>
      <c r="P14" s="8" t="s">
        <v>27</v>
      </c>
      <c r="Q14" s="8" t="s">
        <v>28</v>
      </c>
      <c r="R14" s="8" t="s">
        <v>29</v>
      </c>
      <c r="S14" s="8" t="s">
        <v>30</v>
      </c>
      <c r="T14" s="8" t="s">
        <v>31</v>
      </c>
      <c r="U14" s="8" t="s">
        <v>32</v>
      </c>
      <c r="V14" s="8" t="s">
        <v>33</v>
      </c>
      <c r="W14" s="8" t="s">
        <v>34</v>
      </c>
      <c r="X14" s="8" t="s">
        <v>35</v>
      </c>
      <c r="Y14" s="8" t="s">
        <v>36</v>
      </c>
      <c r="Z14" s="8" t="s">
        <v>37</v>
      </c>
      <c r="AA14" s="8" t="s">
        <v>38</v>
      </c>
      <c r="AB14" s="8" t="s">
        <v>39</v>
      </c>
      <c r="AC14" s="8" t="s">
        <v>40</v>
      </c>
      <c r="AD14" s="8" t="s">
        <v>41</v>
      </c>
      <c r="AE14" s="8" t="s">
        <v>42</v>
      </c>
    </row>
    <row r="15" spans="1:53" s="47" customFormat="1" ht="76.5">
      <c r="B15" s="7" t="s">
        <v>46</v>
      </c>
      <c r="C15" s="43" t="s">
        <v>47</v>
      </c>
      <c r="D15" s="44" t="s">
        <v>48</v>
      </c>
      <c r="E15" s="44" t="s">
        <v>49</v>
      </c>
      <c r="F15" s="43" t="s">
        <v>50</v>
      </c>
      <c r="G15" s="7" t="s">
        <v>51</v>
      </c>
      <c r="H15" s="7">
        <v>100</v>
      </c>
      <c r="I15" s="19">
        <v>300</v>
      </c>
      <c r="J15" s="45"/>
      <c r="K15" s="46"/>
      <c r="L15" s="46"/>
      <c r="M15" s="46"/>
      <c r="N15" s="46"/>
      <c r="O15" s="8" t="s">
        <v>4176</v>
      </c>
      <c r="P15" s="8" t="s">
        <v>4177</v>
      </c>
      <c r="Q15" s="8"/>
      <c r="R15" s="26">
        <v>96</v>
      </c>
      <c r="S15" s="7">
        <v>50</v>
      </c>
      <c r="T15" s="8"/>
      <c r="U15" s="10"/>
      <c r="V15" s="10"/>
      <c r="W15" s="7"/>
      <c r="X15" s="7"/>
      <c r="Y15" s="8"/>
      <c r="Z15" s="10"/>
      <c r="AA15" s="7"/>
      <c r="AB15" s="7"/>
      <c r="AC15" s="10"/>
      <c r="AD15" s="10"/>
      <c r="AE15" s="10"/>
    </row>
    <row r="16" spans="1:53" s="47" customFormat="1" ht="76.5">
      <c r="B16" s="7" t="s">
        <v>52</v>
      </c>
      <c r="C16" s="48" t="s">
        <v>47</v>
      </c>
      <c r="D16" s="49" t="s">
        <v>48</v>
      </c>
      <c r="E16" s="50" t="s">
        <v>53</v>
      </c>
      <c r="F16" s="25" t="s">
        <v>54</v>
      </c>
      <c r="G16" s="26" t="s">
        <v>51</v>
      </c>
      <c r="H16" s="10">
        <v>72</v>
      </c>
      <c r="I16" s="19">
        <v>1615</v>
      </c>
      <c r="J16" s="1" t="s">
        <v>4337</v>
      </c>
      <c r="K16" s="37" t="s">
        <v>4177</v>
      </c>
      <c r="L16" s="37"/>
      <c r="M16" s="37">
        <v>30</v>
      </c>
      <c r="N16" s="37">
        <v>1508.93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</row>
    <row r="17" spans="2:53" s="47" customFormat="1" ht="76.5">
      <c r="B17" s="7" t="s">
        <v>55</v>
      </c>
      <c r="C17" s="48" t="s">
        <v>47</v>
      </c>
      <c r="D17" s="49" t="s">
        <v>48</v>
      </c>
      <c r="E17" s="50" t="s">
        <v>53</v>
      </c>
      <c r="F17" s="25" t="s">
        <v>56</v>
      </c>
      <c r="G17" s="26" t="s">
        <v>51</v>
      </c>
      <c r="H17" s="10">
        <v>50</v>
      </c>
      <c r="I17" s="19">
        <v>47.7</v>
      </c>
      <c r="J17" s="1"/>
      <c r="K17" s="37"/>
      <c r="L17" s="37"/>
      <c r="M17" s="37"/>
      <c r="N17" s="37"/>
      <c r="O17" s="8" t="s">
        <v>4178</v>
      </c>
      <c r="P17" s="8" t="s">
        <v>4177</v>
      </c>
      <c r="Q17" s="8"/>
      <c r="R17" s="7">
        <v>700</v>
      </c>
      <c r="S17" s="7">
        <v>40</v>
      </c>
      <c r="T17" s="8"/>
      <c r="U17" s="10"/>
      <c r="V17" s="10"/>
      <c r="W17" s="7"/>
      <c r="X17" s="7"/>
      <c r="Y17" s="8"/>
      <c r="Z17" s="10"/>
      <c r="AA17" s="7"/>
      <c r="AB17" s="7"/>
      <c r="AC17" s="10"/>
      <c r="AD17" s="10"/>
      <c r="AE17" s="10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</row>
    <row r="18" spans="2:53" s="47" customFormat="1" ht="76.5">
      <c r="B18" s="7" t="s">
        <v>57</v>
      </c>
      <c r="C18" s="48" t="s">
        <v>47</v>
      </c>
      <c r="D18" s="49" t="s">
        <v>48</v>
      </c>
      <c r="E18" s="50" t="s">
        <v>53</v>
      </c>
      <c r="F18" s="25" t="s">
        <v>58</v>
      </c>
      <c r="G18" s="26" t="s">
        <v>51</v>
      </c>
      <c r="H18" s="10">
        <v>50</v>
      </c>
      <c r="I18" s="19">
        <v>47.7</v>
      </c>
      <c r="J18" s="1"/>
      <c r="K18" s="37"/>
      <c r="L18" s="37"/>
      <c r="M18" s="37"/>
      <c r="N18" s="37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</row>
    <row r="19" spans="2:53" s="47" customFormat="1" ht="76.5">
      <c r="B19" s="7" t="s">
        <v>59</v>
      </c>
      <c r="C19" s="48" t="s">
        <v>47</v>
      </c>
      <c r="D19" s="49" t="s">
        <v>48</v>
      </c>
      <c r="E19" s="50" t="s">
        <v>53</v>
      </c>
      <c r="F19" s="25" t="s">
        <v>60</v>
      </c>
      <c r="G19" s="26" t="s">
        <v>51</v>
      </c>
      <c r="H19" s="10">
        <v>150</v>
      </c>
      <c r="I19" s="19">
        <v>47.7</v>
      </c>
      <c r="J19" s="1"/>
      <c r="K19" s="37"/>
      <c r="L19" s="37"/>
      <c r="M19" s="37"/>
      <c r="N19" s="37"/>
      <c r="O19" s="8" t="s">
        <v>4176</v>
      </c>
      <c r="P19" s="8" t="s">
        <v>4177</v>
      </c>
      <c r="Q19" s="8"/>
      <c r="R19" s="26">
        <v>180</v>
      </c>
      <c r="S19" s="7">
        <v>50</v>
      </c>
      <c r="T19" s="13" t="s">
        <v>4179</v>
      </c>
      <c r="U19" s="10" t="s">
        <v>4177</v>
      </c>
      <c r="V19" s="7">
        <v>284</v>
      </c>
      <c r="W19" s="7">
        <v>50</v>
      </c>
      <c r="X19" s="8" t="s">
        <v>4180</v>
      </c>
      <c r="Y19" s="10" t="s">
        <v>4177</v>
      </c>
      <c r="Z19" s="52">
        <v>20</v>
      </c>
      <c r="AA19" s="52">
        <v>50</v>
      </c>
      <c r="AB19" s="52"/>
      <c r="AC19" s="10"/>
      <c r="AD19" s="10"/>
      <c r="AE19" s="10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</row>
    <row r="20" spans="2:53" s="47" customFormat="1" ht="76.5">
      <c r="B20" s="7" t="s">
        <v>61</v>
      </c>
      <c r="C20" s="48" t="s">
        <v>47</v>
      </c>
      <c r="D20" s="49" t="s">
        <v>48</v>
      </c>
      <c r="E20" s="50" t="s">
        <v>53</v>
      </c>
      <c r="F20" s="25" t="s">
        <v>62</v>
      </c>
      <c r="G20" s="26" t="s">
        <v>51</v>
      </c>
      <c r="H20" s="10">
        <v>64</v>
      </c>
      <c r="I20" s="19">
        <v>47.7</v>
      </c>
      <c r="J20" s="1"/>
      <c r="K20" s="37"/>
      <c r="L20" s="37"/>
      <c r="M20" s="37"/>
      <c r="N20" s="37"/>
      <c r="O20" s="8" t="s">
        <v>4176</v>
      </c>
      <c r="P20" s="8" t="s">
        <v>4177</v>
      </c>
      <c r="Q20" s="8"/>
      <c r="R20" s="26">
        <v>96</v>
      </c>
      <c r="S20" s="7">
        <v>50</v>
      </c>
      <c r="T20" s="8"/>
      <c r="U20" s="10"/>
      <c r="V20" s="10"/>
      <c r="W20" s="7"/>
      <c r="X20" s="7"/>
      <c r="Y20" s="8"/>
      <c r="Z20" s="10"/>
      <c r="AA20" s="7"/>
      <c r="AB20" s="7"/>
      <c r="AC20" s="10"/>
      <c r="AD20" s="10"/>
      <c r="AE20" s="10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</row>
    <row r="21" spans="2:53" s="47" customFormat="1" ht="76.5">
      <c r="B21" s="7" t="s">
        <v>63</v>
      </c>
      <c r="C21" s="48" t="s">
        <v>47</v>
      </c>
      <c r="D21" s="49" t="s">
        <v>48</v>
      </c>
      <c r="E21" s="50" t="s">
        <v>53</v>
      </c>
      <c r="F21" s="25" t="s">
        <v>64</v>
      </c>
      <c r="G21" s="26" t="s">
        <v>51</v>
      </c>
      <c r="H21" s="10">
        <v>18</v>
      </c>
      <c r="I21" s="19">
        <v>50.59</v>
      </c>
      <c r="J21" s="1"/>
      <c r="K21" s="37"/>
      <c r="L21" s="37"/>
      <c r="M21" s="37"/>
      <c r="N21" s="37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</row>
    <row r="22" spans="2:53" s="47" customFormat="1" ht="76.5">
      <c r="B22" s="7" t="s">
        <v>65</v>
      </c>
      <c r="C22" s="48" t="s">
        <v>47</v>
      </c>
      <c r="D22" s="49" t="s">
        <v>48</v>
      </c>
      <c r="E22" s="50" t="s">
        <v>53</v>
      </c>
      <c r="F22" s="25" t="s">
        <v>66</v>
      </c>
      <c r="G22" s="26" t="s">
        <v>51</v>
      </c>
      <c r="H22" s="10">
        <v>48</v>
      </c>
      <c r="I22" s="19">
        <v>191</v>
      </c>
      <c r="J22" s="1" t="s">
        <v>4303</v>
      </c>
      <c r="K22" s="37" t="s">
        <v>4177</v>
      </c>
      <c r="L22" s="37"/>
      <c r="M22" s="37">
        <v>12</v>
      </c>
      <c r="N22" s="37">
        <v>158.57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</row>
    <row r="23" spans="2:53" s="47" customFormat="1" ht="76.5">
      <c r="B23" s="7" t="s">
        <v>67</v>
      </c>
      <c r="C23" s="48" t="s">
        <v>47</v>
      </c>
      <c r="D23" s="49" t="s">
        <v>48</v>
      </c>
      <c r="E23" s="50" t="s">
        <v>53</v>
      </c>
      <c r="F23" s="25" t="s">
        <v>68</v>
      </c>
      <c r="G23" s="26" t="s">
        <v>51</v>
      </c>
      <c r="H23" s="10">
        <v>40</v>
      </c>
      <c r="I23" s="19">
        <v>191</v>
      </c>
      <c r="J23" s="1"/>
      <c r="K23" s="37"/>
      <c r="L23" s="37"/>
      <c r="M23" s="37"/>
      <c r="N23" s="37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</row>
    <row r="24" spans="2:53" s="47" customFormat="1" ht="76.5">
      <c r="B24" s="7" t="s">
        <v>69</v>
      </c>
      <c r="C24" s="48" t="s">
        <v>47</v>
      </c>
      <c r="D24" s="49" t="s">
        <v>48</v>
      </c>
      <c r="E24" s="50" t="s">
        <v>53</v>
      </c>
      <c r="F24" s="25" t="s">
        <v>70</v>
      </c>
      <c r="G24" s="26" t="s">
        <v>51</v>
      </c>
      <c r="H24" s="10">
        <v>364</v>
      </c>
      <c r="I24" s="19">
        <v>395.9</v>
      </c>
      <c r="J24" s="1"/>
      <c r="K24" s="37"/>
      <c r="L24" s="37"/>
      <c r="M24" s="37"/>
      <c r="N24" s="37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</row>
    <row r="25" spans="2:53" s="47" customFormat="1" ht="76.5">
      <c r="B25" s="7" t="s">
        <v>71</v>
      </c>
      <c r="C25" s="48" t="s">
        <v>47</v>
      </c>
      <c r="D25" s="49" t="s">
        <v>48</v>
      </c>
      <c r="E25" s="50" t="s">
        <v>53</v>
      </c>
      <c r="F25" s="25" t="s">
        <v>72</v>
      </c>
      <c r="G25" s="26" t="s">
        <v>51</v>
      </c>
      <c r="H25" s="10">
        <v>12</v>
      </c>
      <c r="I25" s="19">
        <v>267.5</v>
      </c>
      <c r="J25" s="1" t="s">
        <v>4303</v>
      </c>
      <c r="K25" s="37" t="s">
        <v>4177</v>
      </c>
      <c r="L25" s="37"/>
      <c r="M25" s="37">
        <v>14</v>
      </c>
      <c r="N25" s="37">
        <v>250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</row>
    <row r="26" spans="2:53" s="47" customFormat="1" ht="76.5">
      <c r="B26" s="7" t="s">
        <v>73</v>
      </c>
      <c r="C26" s="48" t="s">
        <v>47</v>
      </c>
      <c r="D26" s="49" t="s">
        <v>48</v>
      </c>
      <c r="E26" s="50" t="s">
        <v>53</v>
      </c>
      <c r="F26" s="25" t="s">
        <v>74</v>
      </c>
      <c r="G26" s="26" t="s">
        <v>51</v>
      </c>
      <c r="H26" s="10">
        <v>40</v>
      </c>
      <c r="I26" s="19">
        <v>50.29</v>
      </c>
      <c r="J26" s="1"/>
      <c r="K26" s="37"/>
      <c r="L26" s="37"/>
      <c r="M26" s="37"/>
      <c r="N26" s="37"/>
      <c r="O26" s="8" t="s">
        <v>4176</v>
      </c>
      <c r="P26" s="8" t="s">
        <v>4177</v>
      </c>
      <c r="Q26" s="8"/>
      <c r="R26" s="7">
        <v>50</v>
      </c>
      <c r="S26" s="7">
        <v>80</v>
      </c>
      <c r="T26" s="8"/>
      <c r="U26" s="10"/>
      <c r="V26" s="10"/>
      <c r="W26" s="7"/>
      <c r="X26" s="7"/>
      <c r="Y26" s="8"/>
      <c r="Z26" s="10"/>
      <c r="AA26" s="7"/>
      <c r="AB26" s="7"/>
      <c r="AC26" s="10"/>
      <c r="AD26" s="10"/>
      <c r="AE26" s="10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</row>
    <row r="27" spans="2:53" s="47" customFormat="1" ht="76.5">
      <c r="B27" s="7" t="s">
        <v>75</v>
      </c>
      <c r="C27" s="48" t="s">
        <v>47</v>
      </c>
      <c r="D27" s="49" t="s">
        <v>48</v>
      </c>
      <c r="E27" s="50" t="s">
        <v>53</v>
      </c>
      <c r="F27" s="25" t="s">
        <v>76</v>
      </c>
      <c r="G27" s="26" t="s">
        <v>51</v>
      </c>
      <c r="H27" s="10">
        <v>44</v>
      </c>
      <c r="I27" s="19">
        <v>813.2</v>
      </c>
      <c r="J27" s="1" t="s">
        <v>4303</v>
      </c>
      <c r="K27" s="37" t="s">
        <v>4177</v>
      </c>
      <c r="L27" s="37"/>
      <c r="M27" s="37">
        <v>19</v>
      </c>
      <c r="N27" s="37">
        <v>758.93</v>
      </c>
      <c r="O27" s="8" t="s">
        <v>4176</v>
      </c>
      <c r="P27" s="8" t="s">
        <v>4177</v>
      </c>
      <c r="Q27" s="8"/>
      <c r="R27" s="26">
        <v>80</v>
      </c>
      <c r="S27" s="7">
        <v>850</v>
      </c>
      <c r="T27" s="8" t="s">
        <v>4176</v>
      </c>
      <c r="U27" s="10" t="s">
        <v>4177</v>
      </c>
      <c r="V27" s="7">
        <v>72</v>
      </c>
      <c r="W27" s="7">
        <v>850</v>
      </c>
      <c r="X27" s="7"/>
      <c r="Y27" s="8"/>
      <c r="Z27" s="10"/>
      <c r="AA27" s="7"/>
      <c r="AB27" s="7"/>
      <c r="AC27" s="10"/>
      <c r="AD27" s="10"/>
      <c r="AE27" s="10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</row>
    <row r="28" spans="2:53" s="47" customFormat="1" ht="76.5">
      <c r="B28" s="7" t="s">
        <v>77</v>
      </c>
      <c r="C28" s="48" t="s">
        <v>47</v>
      </c>
      <c r="D28" s="49" t="s">
        <v>48</v>
      </c>
      <c r="E28" s="50" t="s">
        <v>53</v>
      </c>
      <c r="F28" s="25" t="s">
        <v>78</v>
      </c>
      <c r="G28" s="26" t="s">
        <v>51</v>
      </c>
      <c r="H28" s="10">
        <v>52</v>
      </c>
      <c r="I28" s="19">
        <v>167</v>
      </c>
      <c r="J28" s="1"/>
      <c r="K28" s="37"/>
      <c r="L28" s="37"/>
      <c r="M28" s="37"/>
      <c r="N28" s="37"/>
      <c r="O28" s="13"/>
      <c r="P28" s="13"/>
      <c r="Q28" s="13"/>
      <c r="R28" s="53"/>
      <c r="S28" s="53"/>
      <c r="T28" s="13" t="s">
        <v>4181</v>
      </c>
      <c r="U28" s="13" t="s">
        <v>4177</v>
      </c>
      <c r="V28" s="52">
        <v>40</v>
      </c>
      <c r="W28" s="53">
        <f>35*5</f>
        <v>175</v>
      </c>
      <c r="X28" s="53"/>
      <c r="Y28" s="8"/>
      <c r="Z28" s="10"/>
      <c r="AA28" s="7"/>
      <c r="AB28" s="7"/>
      <c r="AC28" s="10"/>
      <c r="AD28" s="10"/>
      <c r="AE28" s="10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</row>
    <row r="29" spans="2:53" s="47" customFormat="1" ht="76.5">
      <c r="B29" s="7" t="s">
        <v>79</v>
      </c>
      <c r="C29" s="48" t="s">
        <v>47</v>
      </c>
      <c r="D29" s="49" t="s">
        <v>48</v>
      </c>
      <c r="E29" s="50" t="s">
        <v>53</v>
      </c>
      <c r="F29" s="25" t="s">
        <v>80</v>
      </c>
      <c r="G29" s="26" t="s">
        <v>51</v>
      </c>
      <c r="H29" s="10">
        <v>12</v>
      </c>
      <c r="I29" s="19">
        <v>64</v>
      </c>
      <c r="J29" s="1"/>
      <c r="K29" s="37"/>
      <c r="L29" s="37"/>
      <c r="M29" s="37"/>
      <c r="N29" s="37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</row>
    <row r="30" spans="2:53" s="47" customFormat="1" ht="76.5">
      <c r="B30" s="7" t="s">
        <v>81</v>
      </c>
      <c r="C30" s="48" t="s">
        <v>47</v>
      </c>
      <c r="D30" s="49" t="s">
        <v>48</v>
      </c>
      <c r="E30" s="50" t="s">
        <v>53</v>
      </c>
      <c r="F30" s="25" t="s">
        <v>82</v>
      </c>
      <c r="G30" s="26" t="s">
        <v>51</v>
      </c>
      <c r="H30" s="10">
        <v>14</v>
      </c>
      <c r="I30" s="19">
        <v>525</v>
      </c>
      <c r="J30" s="1"/>
      <c r="K30" s="37"/>
      <c r="L30" s="37"/>
      <c r="M30" s="37"/>
      <c r="N30" s="37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</row>
    <row r="31" spans="2:53" s="47" customFormat="1" ht="76.5">
      <c r="B31" s="7" t="s">
        <v>83</v>
      </c>
      <c r="C31" s="48" t="s">
        <v>47</v>
      </c>
      <c r="D31" s="49" t="s">
        <v>48</v>
      </c>
      <c r="E31" s="50" t="s">
        <v>53</v>
      </c>
      <c r="F31" s="25" t="s">
        <v>84</v>
      </c>
      <c r="G31" s="26" t="s">
        <v>51</v>
      </c>
      <c r="H31" s="10">
        <v>28</v>
      </c>
      <c r="I31" s="19">
        <v>525</v>
      </c>
      <c r="J31" s="1"/>
      <c r="K31" s="37"/>
      <c r="L31" s="37"/>
      <c r="M31" s="37"/>
      <c r="N31" s="37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</row>
    <row r="32" spans="2:53" s="47" customFormat="1" ht="76.5">
      <c r="B32" s="7" t="s">
        <v>85</v>
      </c>
      <c r="C32" s="48" t="s">
        <v>47</v>
      </c>
      <c r="D32" s="49" t="s">
        <v>48</v>
      </c>
      <c r="E32" s="50" t="s">
        <v>53</v>
      </c>
      <c r="F32" s="25" t="s">
        <v>86</v>
      </c>
      <c r="G32" s="26" t="s">
        <v>51</v>
      </c>
      <c r="H32" s="10">
        <v>28</v>
      </c>
      <c r="I32" s="19">
        <v>525</v>
      </c>
      <c r="J32" s="1"/>
      <c r="K32" s="37"/>
      <c r="L32" s="37"/>
      <c r="M32" s="37"/>
      <c r="N32" s="3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</row>
    <row r="33" spans="2:53" s="47" customFormat="1" ht="76.5">
      <c r="B33" s="7" t="s">
        <v>87</v>
      </c>
      <c r="C33" s="48" t="s">
        <v>47</v>
      </c>
      <c r="D33" s="49" t="s">
        <v>48</v>
      </c>
      <c r="E33" s="50" t="s">
        <v>53</v>
      </c>
      <c r="F33" s="25" t="s">
        <v>88</v>
      </c>
      <c r="G33" s="26" t="s">
        <v>51</v>
      </c>
      <c r="H33" s="10">
        <v>46</v>
      </c>
      <c r="I33" s="19">
        <v>525</v>
      </c>
      <c r="J33" s="1"/>
      <c r="K33" s="37"/>
      <c r="L33" s="37"/>
      <c r="M33" s="37"/>
      <c r="N33" s="37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</row>
    <row r="34" spans="2:53" s="47" customFormat="1" ht="38.25">
      <c r="B34" s="7" t="s">
        <v>89</v>
      </c>
      <c r="C34" s="54" t="s">
        <v>90</v>
      </c>
      <c r="D34" s="54" t="s">
        <v>91</v>
      </c>
      <c r="E34" s="54" t="s">
        <v>92</v>
      </c>
      <c r="F34" s="25" t="s">
        <v>93</v>
      </c>
      <c r="G34" s="55" t="s">
        <v>94</v>
      </c>
      <c r="H34" s="56">
        <v>500</v>
      </c>
      <c r="I34" s="57">
        <v>108</v>
      </c>
      <c r="J34" s="45"/>
      <c r="K34" s="46"/>
      <c r="L34" s="46"/>
      <c r="M34" s="46"/>
      <c r="N34" s="46"/>
      <c r="O34" s="8"/>
      <c r="P34" s="8"/>
      <c r="Q34" s="8"/>
      <c r="R34" s="7"/>
      <c r="S34" s="7"/>
      <c r="T34" s="8"/>
      <c r="U34" s="10"/>
      <c r="V34" s="10"/>
      <c r="W34" s="7"/>
      <c r="X34" s="13" t="s">
        <v>4183</v>
      </c>
      <c r="Y34" s="58" t="s">
        <v>4177</v>
      </c>
      <c r="Z34" s="53">
        <v>171</v>
      </c>
      <c r="AA34" s="53">
        <f>61.4*5.3</f>
        <v>325.41999999999996</v>
      </c>
      <c r="AB34" s="53"/>
      <c r="AC34" s="59"/>
      <c r="AD34" s="59"/>
      <c r="AE34" s="59"/>
    </row>
    <row r="35" spans="2:53" s="47" customFormat="1" ht="51">
      <c r="B35" s="7" t="s">
        <v>95</v>
      </c>
      <c r="C35" s="60" t="s">
        <v>96</v>
      </c>
      <c r="D35" s="25" t="s">
        <v>97</v>
      </c>
      <c r="E35" s="25" t="s">
        <v>98</v>
      </c>
      <c r="F35" s="25" t="s">
        <v>99</v>
      </c>
      <c r="G35" s="26" t="s">
        <v>51</v>
      </c>
      <c r="H35" s="26">
        <v>40</v>
      </c>
      <c r="I35" s="20">
        <v>3700</v>
      </c>
      <c r="J35" s="1" t="s">
        <v>4304</v>
      </c>
      <c r="K35" s="1" t="s">
        <v>4177</v>
      </c>
      <c r="L35" s="1"/>
      <c r="M35" s="1">
        <v>4</v>
      </c>
      <c r="N35" s="1">
        <v>3035.72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</row>
    <row r="36" spans="2:53" s="47" customFormat="1" ht="63.75">
      <c r="B36" s="7" t="s">
        <v>100</v>
      </c>
      <c r="C36" s="48" t="s">
        <v>101</v>
      </c>
      <c r="D36" s="62" t="s">
        <v>102</v>
      </c>
      <c r="E36" s="62" t="s">
        <v>103</v>
      </c>
      <c r="F36" s="62" t="s">
        <v>104</v>
      </c>
      <c r="G36" s="13" t="s">
        <v>105</v>
      </c>
      <c r="H36" s="56">
        <v>30</v>
      </c>
      <c r="I36" s="20">
        <v>2735</v>
      </c>
      <c r="J36" s="1" t="s">
        <v>4499</v>
      </c>
      <c r="K36" s="37" t="s">
        <v>4177</v>
      </c>
      <c r="L36" s="37"/>
      <c r="M36" s="37">
        <v>80</v>
      </c>
      <c r="N36" s="37">
        <v>2237.15</v>
      </c>
      <c r="O36" s="8" t="s">
        <v>4186</v>
      </c>
      <c r="P36" s="13" t="s">
        <v>4177</v>
      </c>
      <c r="Q36" s="13"/>
      <c r="R36" s="26">
        <v>40</v>
      </c>
      <c r="S36" s="26">
        <v>2834</v>
      </c>
      <c r="T36" s="8" t="s">
        <v>4187</v>
      </c>
      <c r="U36" s="10" t="s">
        <v>4177</v>
      </c>
      <c r="V36" s="7">
        <v>35</v>
      </c>
      <c r="W36" s="7">
        <v>2834.83</v>
      </c>
      <c r="X36" s="13" t="s">
        <v>4188</v>
      </c>
      <c r="Y36" s="8" t="s">
        <v>4177</v>
      </c>
      <c r="Z36" s="26">
        <v>35</v>
      </c>
      <c r="AA36" s="7">
        <v>2577.12</v>
      </c>
      <c r="AB36" s="7"/>
      <c r="AC36" s="10"/>
      <c r="AD36" s="10"/>
      <c r="AE36" s="10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</row>
    <row r="37" spans="2:53" s="47" customFormat="1" ht="63.75">
      <c r="B37" s="7" t="s">
        <v>106</v>
      </c>
      <c r="C37" s="48" t="s">
        <v>101</v>
      </c>
      <c r="D37" s="62" t="s">
        <v>102</v>
      </c>
      <c r="E37" s="62" t="s">
        <v>103</v>
      </c>
      <c r="F37" s="62" t="s">
        <v>107</v>
      </c>
      <c r="G37" s="13" t="s">
        <v>105</v>
      </c>
      <c r="H37" s="56">
        <v>30</v>
      </c>
      <c r="I37" s="20">
        <v>2881</v>
      </c>
      <c r="J37" s="1"/>
      <c r="K37" s="37"/>
      <c r="L37" s="37"/>
      <c r="M37" s="37"/>
      <c r="N37" s="37"/>
      <c r="O37" s="8" t="s">
        <v>4186</v>
      </c>
      <c r="P37" s="13" t="s">
        <v>4177</v>
      </c>
      <c r="Q37" s="13"/>
      <c r="R37" s="26">
        <v>40</v>
      </c>
      <c r="S37" s="26">
        <v>2987</v>
      </c>
      <c r="T37" s="8" t="s">
        <v>4187</v>
      </c>
      <c r="U37" s="10" t="s">
        <v>4177</v>
      </c>
      <c r="V37" s="7">
        <v>35</v>
      </c>
      <c r="W37" s="7">
        <v>2987.6</v>
      </c>
      <c r="X37" s="13" t="s">
        <v>4188</v>
      </c>
      <c r="Y37" s="8" t="s">
        <v>4177</v>
      </c>
      <c r="Z37" s="52">
        <v>35</v>
      </c>
      <c r="AA37" s="53">
        <v>2716</v>
      </c>
      <c r="AB37" s="53"/>
      <c r="AC37" s="10"/>
      <c r="AD37" s="10"/>
      <c r="AE37" s="10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</row>
    <row r="38" spans="2:53" s="47" customFormat="1" ht="63.75">
      <c r="B38" s="7" t="s">
        <v>108</v>
      </c>
      <c r="C38" s="63" t="s">
        <v>109</v>
      </c>
      <c r="D38" s="64" t="s">
        <v>110</v>
      </c>
      <c r="E38" s="64" t="s">
        <v>111</v>
      </c>
      <c r="F38" s="25" t="s">
        <v>112</v>
      </c>
      <c r="G38" s="26" t="s">
        <v>51</v>
      </c>
      <c r="H38" s="10">
        <v>26</v>
      </c>
      <c r="I38" s="19">
        <v>1719</v>
      </c>
      <c r="J38" s="1" t="s">
        <v>4303</v>
      </c>
      <c r="K38" s="37" t="s">
        <v>4177</v>
      </c>
      <c r="L38" s="37"/>
      <c r="M38" s="37">
        <v>5</v>
      </c>
      <c r="N38" s="37">
        <v>1607.14</v>
      </c>
      <c r="O38" s="8" t="s">
        <v>4176</v>
      </c>
      <c r="P38" s="8" t="s">
        <v>4177</v>
      </c>
      <c r="Q38" s="8"/>
      <c r="R38" s="65">
        <v>50</v>
      </c>
      <c r="S38" s="7">
        <v>1780</v>
      </c>
      <c r="T38" s="8" t="s">
        <v>4176</v>
      </c>
      <c r="U38" s="10" t="s">
        <v>4177</v>
      </c>
      <c r="V38" s="7">
        <v>60</v>
      </c>
      <c r="W38" s="7">
        <v>1800</v>
      </c>
      <c r="X38" s="7"/>
      <c r="Y38" s="8"/>
      <c r="Z38" s="10"/>
      <c r="AA38" s="7"/>
      <c r="AB38" s="7"/>
      <c r="AC38" s="10"/>
      <c r="AD38" s="10"/>
      <c r="AE38" s="10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</row>
    <row r="39" spans="2:53" s="47" customFormat="1" ht="63.75">
      <c r="B39" s="7" t="s">
        <v>113</v>
      </c>
      <c r="C39" s="63" t="s">
        <v>109</v>
      </c>
      <c r="D39" s="64" t="s">
        <v>110</v>
      </c>
      <c r="E39" s="64" t="s">
        <v>111</v>
      </c>
      <c r="F39" s="25"/>
      <c r="G39" s="26" t="s">
        <v>51</v>
      </c>
      <c r="H39" s="10">
        <v>15</v>
      </c>
      <c r="I39" s="19">
        <v>1719</v>
      </c>
      <c r="J39" s="1" t="s">
        <v>4303</v>
      </c>
      <c r="K39" s="37" t="s">
        <v>4177</v>
      </c>
      <c r="L39" s="37"/>
      <c r="M39" s="37">
        <v>7</v>
      </c>
      <c r="N39" s="37">
        <v>1700</v>
      </c>
      <c r="O39" s="8"/>
      <c r="P39" s="8"/>
      <c r="Q39" s="8"/>
      <c r="R39" s="7"/>
      <c r="S39" s="7"/>
      <c r="T39" s="8"/>
      <c r="U39" s="10"/>
      <c r="V39" s="10"/>
      <c r="W39" s="7"/>
      <c r="X39" s="7"/>
      <c r="Y39" s="8"/>
      <c r="Z39" s="10"/>
      <c r="AA39" s="7"/>
      <c r="AB39" s="7"/>
      <c r="AC39" s="10"/>
      <c r="AD39" s="10"/>
      <c r="AE39" s="10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</row>
    <row r="40" spans="2:53" s="47" customFormat="1" ht="38.25">
      <c r="B40" s="7" t="s">
        <v>114</v>
      </c>
      <c r="C40" s="54" t="s">
        <v>115</v>
      </c>
      <c r="D40" s="54" t="s">
        <v>116</v>
      </c>
      <c r="E40" s="50" t="s">
        <v>117</v>
      </c>
      <c r="F40" s="25" t="s">
        <v>118</v>
      </c>
      <c r="G40" s="8" t="s">
        <v>119</v>
      </c>
      <c r="H40" s="26">
        <v>1300</v>
      </c>
      <c r="I40" s="57">
        <v>5938.5</v>
      </c>
      <c r="J40" s="1" t="s">
        <v>4305</v>
      </c>
      <c r="K40" s="37" t="s">
        <v>4191</v>
      </c>
      <c r="L40" s="37"/>
      <c r="M40" s="37">
        <v>1800</v>
      </c>
      <c r="N40" s="37">
        <v>5775</v>
      </c>
      <c r="O40" s="8" t="s">
        <v>4190</v>
      </c>
      <c r="P40" s="8" t="s">
        <v>4191</v>
      </c>
      <c r="Q40" s="8">
        <v>100</v>
      </c>
      <c r="R40" s="26">
        <v>1800</v>
      </c>
      <c r="S40" s="66">
        <v>5500</v>
      </c>
      <c r="T40" s="8" t="s">
        <v>4190</v>
      </c>
      <c r="U40" s="10" t="s">
        <v>4191</v>
      </c>
      <c r="V40" s="7">
        <v>3250</v>
      </c>
      <c r="W40" s="7">
        <v>846.15384615384619</v>
      </c>
      <c r="X40" s="7"/>
      <c r="Y40" s="8"/>
      <c r="Z40" s="10"/>
      <c r="AA40" s="7"/>
      <c r="AB40" s="7"/>
      <c r="AC40" s="10"/>
      <c r="AD40" s="10"/>
      <c r="AE40" s="10"/>
    </row>
    <row r="41" spans="2:53" s="47" customFormat="1" ht="51">
      <c r="B41" s="7" t="s">
        <v>120</v>
      </c>
      <c r="C41" s="54" t="s">
        <v>121</v>
      </c>
      <c r="D41" s="25" t="s">
        <v>122</v>
      </c>
      <c r="E41" s="54" t="s">
        <v>123</v>
      </c>
      <c r="F41" s="25" t="s">
        <v>124</v>
      </c>
      <c r="G41" s="8" t="s">
        <v>125</v>
      </c>
      <c r="H41" s="56">
        <v>800</v>
      </c>
      <c r="I41" s="57">
        <v>1595</v>
      </c>
      <c r="J41" s="67" t="s">
        <v>4306</v>
      </c>
      <c r="K41" s="37" t="s">
        <v>4177</v>
      </c>
      <c r="L41" s="37"/>
      <c r="M41" s="37">
        <v>200</v>
      </c>
      <c r="N41" s="37">
        <v>1491.07</v>
      </c>
      <c r="O41" s="8" t="s">
        <v>4192</v>
      </c>
      <c r="P41" s="8" t="s">
        <v>4177</v>
      </c>
      <c r="Q41" s="8"/>
      <c r="R41" s="26">
        <v>800</v>
      </c>
      <c r="S41" s="66">
        <v>1768</v>
      </c>
      <c r="T41" s="8"/>
      <c r="U41" s="10"/>
      <c r="V41" s="10"/>
      <c r="W41" s="7"/>
      <c r="X41" s="8" t="s">
        <v>4192</v>
      </c>
      <c r="Y41" s="10" t="s">
        <v>4177</v>
      </c>
      <c r="Z41" s="7">
        <v>1000</v>
      </c>
      <c r="AA41" s="7">
        <v>1500</v>
      </c>
      <c r="AB41" s="7"/>
      <c r="AC41" s="10"/>
      <c r="AD41" s="10"/>
      <c r="AE41" s="10"/>
    </row>
    <row r="42" spans="2:53" s="47" customFormat="1" ht="38.25">
      <c r="B42" s="7" t="s">
        <v>126</v>
      </c>
      <c r="C42" s="68" t="s">
        <v>127</v>
      </c>
      <c r="D42" s="44" t="s">
        <v>128</v>
      </c>
      <c r="E42" s="44" t="s">
        <v>129</v>
      </c>
      <c r="F42" s="25" t="s">
        <v>130</v>
      </c>
      <c r="G42" s="26" t="s">
        <v>51</v>
      </c>
      <c r="H42" s="10">
        <v>9</v>
      </c>
      <c r="I42" s="19">
        <v>12840</v>
      </c>
      <c r="J42" s="1" t="s">
        <v>4332</v>
      </c>
      <c r="K42" s="37" t="s">
        <v>4177</v>
      </c>
      <c r="L42" s="37"/>
      <c r="M42" s="37">
        <v>2</v>
      </c>
      <c r="N42" s="37">
        <v>12336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</row>
    <row r="43" spans="2:53" s="47" customFormat="1" ht="38.25">
      <c r="B43" s="7" t="s">
        <v>131</v>
      </c>
      <c r="C43" s="68" t="s">
        <v>127</v>
      </c>
      <c r="D43" s="44" t="s">
        <v>128</v>
      </c>
      <c r="E43" s="44" t="s">
        <v>129</v>
      </c>
      <c r="F43" s="25" t="s">
        <v>132</v>
      </c>
      <c r="G43" s="26" t="s">
        <v>51</v>
      </c>
      <c r="H43" s="10">
        <v>9</v>
      </c>
      <c r="I43" s="19">
        <v>60455</v>
      </c>
      <c r="J43" s="1" t="s">
        <v>4332</v>
      </c>
      <c r="K43" s="37" t="s">
        <v>4177</v>
      </c>
      <c r="L43" s="37"/>
      <c r="M43" s="37">
        <v>2</v>
      </c>
      <c r="N43" s="37">
        <v>58082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</row>
    <row r="44" spans="2:53" s="47" customFormat="1" ht="63.75">
      <c r="B44" s="7" t="s">
        <v>133</v>
      </c>
      <c r="C44" s="25" t="s">
        <v>134</v>
      </c>
      <c r="D44" s="25" t="s">
        <v>135</v>
      </c>
      <c r="E44" s="25" t="s">
        <v>136</v>
      </c>
      <c r="F44" s="25" t="s">
        <v>137</v>
      </c>
      <c r="G44" s="26" t="s">
        <v>51</v>
      </c>
      <c r="H44" s="10">
        <v>6</v>
      </c>
      <c r="I44" s="19">
        <v>7165</v>
      </c>
      <c r="J44" s="1"/>
      <c r="K44" s="37"/>
      <c r="L44" s="37"/>
      <c r="M44" s="37"/>
      <c r="N44" s="37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</row>
    <row r="45" spans="2:53" s="47" customFormat="1" ht="25.5">
      <c r="B45" s="7" t="s">
        <v>138</v>
      </c>
      <c r="C45" s="25" t="s">
        <v>139</v>
      </c>
      <c r="D45" s="25" t="s">
        <v>140</v>
      </c>
      <c r="E45" s="25" t="s">
        <v>141</v>
      </c>
      <c r="F45" s="25" t="s">
        <v>142</v>
      </c>
      <c r="G45" s="26" t="s">
        <v>51</v>
      </c>
      <c r="H45" s="26">
        <v>40</v>
      </c>
      <c r="I45" s="20">
        <v>200</v>
      </c>
      <c r="J45" s="1"/>
      <c r="K45" s="37"/>
      <c r="L45" s="37"/>
      <c r="M45" s="37"/>
      <c r="N45" s="37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</row>
    <row r="46" spans="2:53" s="47" customFormat="1" ht="114.75">
      <c r="B46" s="7" t="s">
        <v>143</v>
      </c>
      <c r="C46" s="70" t="s">
        <v>144</v>
      </c>
      <c r="D46" s="71" t="s">
        <v>145</v>
      </c>
      <c r="E46" s="72" t="s">
        <v>146</v>
      </c>
      <c r="F46" s="72" t="s">
        <v>147</v>
      </c>
      <c r="G46" s="55" t="s">
        <v>148</v>
      </c>
      <c r="H46" s="73">
        <v>42400</v>
      </c>
      <c r="I46" s="74">
        <v>89</v>
      </c>
      <c r="J46" s="1" t="s">
        <v>4308</v>
      </c>
      <c r="K46" s="37" t="s">
        <v>4177</v>
      </c>
      <c r="L46" s="37"/>
      <c r="M46" s="37">
        <v>51076</v>
      </c>
      <c r="N46" s="37">
        <v>88</v>
      </c>
      <c r="O46" s="8" t="s">
        <v>4193</v>
      </c>
      <c r="P46" s="8" t="s">
        <v>4191</v>
      </c>
      <c r="Q46" s="8"/>
      <c r="R46" s="52">
        <v>80000</v>
      </c>
      <c r="S46" s="52">
        <v>89</v>
      </c>
      <c r="T46" s="13" t="s">
        <v>4194</v>
      </c>
      <c r="U46" s="10" t="s">
        <v>4191</v>
      </c>
      <c r="V46" s="7">
        <f>SUM(V36:V45)</f>
        <v>3380</v>
      </c>
      <c r="W46" s="7">
        <v>91</v>
      </c>
      <c r="X46" s="13" t="s">
        <v>4195</v>
      </c>
      <c r="Y46" s="13" t="s">
        <v>4191</v>
      </c>
      <c r="Z46" s="52">
        <v>57050</v>
      </c>
      <c r="AA46" s="53">
        <v>86</v>
      </c>
      <c r="AB46" s="53"/>
      <c r="AC46" s="10"/>
      <c r="AD46" s="10"/>
      <c r="AE46" s="10"/>
    </row>
    <row r="47" spans="2:53" s="47" customFormat="1" ht="102">
      <c r="B47" s="7" t="s">
        <v>149</v>
      </c>
      <c r="C47" s="70" t="s">
        <v>150</v>
      </c>
      <c r="D47" s="71" t="s">
        <v>145</v>
      </c>
      <c r="E47" s="72" t="s">
        <v>151</v>
      </c>
      <c r="F47" s="72" t="s">
        <v>152</v>
      </c>
      <c r="G47" s="55" t="s">
        <v>148</v>
      </c>
      <c r="H47" s="75">
        <v>39500</v>
      </c>
      <c r="I47" s="74">
        <v>128</v>
      </c>
      <c r="J47" s="1" t="s">
        <v>4308</v>
      </c>
      <c r="K47" s="37" t="s">
        <v>4177</v>
      </c>
      <c r="L47" s="37"/>
      <c r="M47" s="37">
        <v>48094</v>
      </c>
      <c r="N47" s="37">
        <v>114.29</v>
      </c>
      <c r="O47" s="8" t="s">
        <v>4196</v>
      </c>
      <c r="P47" s="8" t="s">
        <v>4191</v>
      </c>
      <c r="Q47" s="8"/>
      <c r="R47" s="52">
        <v>42000</v>
      </c>
      <c r="S47" s="52">
        <v>110</v>
      </c>
      <c r="T47" s="13" t="s">
        <v>4197</v>
      </c>
      <c r="U47" s="10" t="s">
        <v>4191</v>
      </c>
      <c r="V47" s="7">
        <v>12300</v>
      </c>
      <c r="W47" s="7">
        <v>112</v>
      </c>
      <c r="X47" s="13" t="s">
        <v>4198</v>
      </c>
      <c r="Y47" s="58" t="s">
        <v>4191</v>
      </c>
      <c r="Z47" s="53">
        <v>7000</v>
      </c>
      <c r="AA47" s="53">
        <v>105</v>
      </c>
      <c r="AB47" s="53"/>
      <c r="AC47" s="10"/>
      <c r="AD47" s="10"/>
      <c r="AE47" s="10"/>
    </row>
    <row r="48" spans="2:53" s="47" customFormat="1" ht="38.25">
      <c r="B48" s="7" t="s">
        <v>153</v>
      </c>
      <c r="C48" s="25" t="s">
        <v>154</v>
      </c>
      <c r="D48" s="25" t="s">
        <v>155</v>
      </c>
      <c r="E48" s="25" t="s">
        <v>156</v>
      </c>
      <c r="F48" s="25" t="s">
        <v>157</v>
      </c>
      <c r="G48" s="8" t="s">
        <v>158</v>
      </c>
      <c r="H48" s="73">
        <v>20</v>
      </c>
      <c r="I48" s="20">
        <v>150</v>
      </c>
      <c r="J48" s="1" t="s">
        <v>4307</v>
      </c>
      <c r="K48" s="37" t="s">
        <v>4191</v>
      </c>
      <c r="L48" s="37"/>
      <c r="M48" s="37">
        <v>9050</v>
      </c>
      <c r="N48" s="37">
        <v>113.39</v>
      </c>
      <c r="O48" s="8" t="s">
        <v>4200</v>
      </c>
      <c r="P48" s="8" t="s">
        <v>4177</v>
      </c>
      <c r="Q48" s="8"/>
      <c r="R48" s="26">
        <v>20000</v>
      </c>
      <c r="S48" s="26" t="s">
        <v>4201</v>
      </c>
      <c r="T48" s="8"/>
      <c r="U48" s="10"/>
      <c r="V48" s="7"/>
      <c r="W48" s="7"/>
      <c r="X48" s="13" t="s">
        <v>4202</v>
      </c>
      <c r="Y48" s="58" t="s">
        <v>4177</v>
      </c>
      <c r="Z48" s="53">
        <v>27500</v>
      </c>
      <c r="AA48" s="53">
        <v>92</v>
      </c>
      <c r="AB48" s="53"/>
      <c r="AC48" s="10"/>
      <c r="AD48" s="10"/>
      <c r="AE48" s="10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</row>
    <row r="49" spans="2:53" s="47" customFormat="1" ht="63.75">
      <c r="B49" s="7" t="s">
        <v>159</v>
      </c>
      <c r="C49" s="54" t="s">
        <v>160</v>
      </c>
      <c r="D49" s="54" t="s">
        <v>161</v>
      </c>
      <c r="E49" s="54" t="s">
        <v>162</v>
      </c>
      <c r="F49" s="25" t="s">
        <v>163</v>
      </c>
      <c r="G49" s="8" t="s">
        <v>125</v>
      </c>
      <c r="H49" s="56">
        <v>50</v>
      </c>
      <c r="I49" s="76">
        <v>2006</v>
      </c>
      <c r="J49" s="1" t="s">
        <v>4306</v>
      </c>
      <c r="K49" s="37" t="s">
        <v>4177</v>
      </c>
      <c r="L49" s="37"/>
      <c r="M49" s="37">
        <v>25</v>
      </c>
      <c r="N49" s="37">
        <v>1875</v>
      </c>
      <c r="O49" s="8"/>
      <c r="P49" s="8"/>
      <c r="Q49" s="8"/>
      <c r="R49" s="7"/>
      <c r="S49" s="7"/>
      <c r="T49" s="8" t="s">
        <v>4192</v>
      </c>
      <c r="U49" s="36" t="s">
        <v>4177</v>
      </c>
      <c r="V49" s="36">
        <v>0.5</v>
      </c>
      <c r="W49" s="36">
        <v>3920</v>
      </c>
      <c r="X49" s="8" t="s">
        <v>4192</v>
      </c>
      <c r="Y49" s="10" t="s">
        <v>4177</v>
      </c>
      <c r="Z49" s="77">
        <v>25</v>
      </c>
      <c r="AA49" s="78">
        <v>2650</v>
      </c>
      <c r="AB49" s="78"/>
      <c r="AC49" s="10"/>
      <c r="AD49" s="10"/>
      <c r="AE49" s="10"/>
    </row>
    <row r="50" spans="2:53" s="47" customFormat="1" ht="51">
      <c r="B50" s="7" t="s">
        <v>164</v>
      </c>
      <c r="C50" s="54" t="s">
        <v>165</v>
      </c>
      <c r="D50" s="54" t="s">
        <v>166</v>
      </c>
      <c r="E50" s="54" t="s">
        <v>167</v>
      </c>
      <c r="F50" s="25" t="s">
        <v>168</v>
      </c>
      <c r="G50" s="8" t="s">
        <v>125</v>
      </c>
      <c r="H50" s="56">
        <v>400</v>
      </c>
      <c r="I50" s="76">
        <v>2293</v>
      </c>
      <c r="J50" s="1" t="s">
        <v>4306</v>
      </c>
      <c r="K50" s="37" t="s">
        <v>4177</v>
      </c>
      <c r="L50" s="37"/>
      <c r="M50" s="37">
        <v>50</v>
      </c>
      <c r="N50" s="37">
        <v>2142.86</v>
      </c>
      <c r="O50" s="8"/>
      <c r="P50" s="8"/>
      <c r="Q50" s="8"/>
      <c r="R50" s="7"/>
      <c r="S50" s="7"/>
      <c r="T50" s="8"/>
      <c r="U50" s="10"/>
      <c r="V50" s="7"/>
      <c r="W50" s="7"/>
      <c r="X50" s="8" t="s">
        <v>4192</v>
      </c>
      <c r="Y50" s="10" t="s">
        <v>4177</v>
      </c>
      <c r="Z50" s="7">
        <v>180</v>
      </c>
      <c r="AA50" s="7">
        <v>2100</v>
      </c>
      <c r="AB50" s="7"/>
      <c r="AC50" s="10"/>
      <c r="AD50" s="10"/>
      <c r="AE50" s="10"/>
    </row>
    <row r="51" spans="2:53" s="47" customFormat="1" ht="38.25">
      <c r="B51" s="7" t="s">
        <v>169</v>
      </c>
      <c r="C51" s="25" t="s">
        <v>170</v>
      </c>
      <c r="D51" s="25" t="s">
        <v>171</v>
      </c>
      <c r="E51" s="25" t="s">
        <v>172</v>
      </c>
      <c r="F51" s="44" t="s">
        <v>173</v>
      </c>
      <c r="G51" s="26" t="s">
        <v>51</v>
      </c>
      <c r="H51" s="7">
        <v>24</v>
      </c>
      <c r="I51" s="19">
        <v>600</v>
      </c>
      <c r="J51" s="1"/>
      <c r="K51" s="37"/>
      <c r="L51" s="37"/>
      <c r="M51" s="37"/>
      <c r="N51" s="37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</row>
    <row r="52" spans="2:53" s="47" customFormat="1" ht="63.75">
      <c r="B52" s="7" t="s">
        <v>174</v>
      </c>
      <c r="C52" s="25" t="s">
        <v>175</v>
      </c>
      <c r="D52" s="25" t="s">
        <v>176</v>
      </c>
      <c r="E52" s="25" t="s">
        <v>177</v>
      </c>
      <c r="F52" s="25" t="s">
        <v>178</v>
      </c>
      <c r="G52" s="26" t="s">
        <v>51</v>
      </c>
      <c r="H52" s="10">
        <v>2</v>
      </c>
      <c r="I52" s="19">
        <v>508.25</v>
      </c>
      <c r="J52" s="1"/>
      <c r="K52" s="37"/>
      <c r="L52" s="37"/>
      <c r="M52" s="37"/>
      <c r="N52" s="37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</row>
    <row r="53" spans="2:53" s="47" customFormat="1" ht="140.25">
      <c r="B53" s="7" t="s">
        <v>179</v>
      </c>
      <c r="C53" s="79" t="s">
        <v>180</v>
      </c>
      <c r="D53" s="25" t="s">
        <v>181</v>
      </c>
      <c r="E53" s="25" t="s">
        <v>182</v>
      </c>
      <c r="F53" s="79" t="s">
        <v>183</v>
      </c>
      <c r="G53" s="13" t="s">
        <v>184</v>
      </c>
      <c r="H53" s="80">
        <v>200</v>
      </c>
      <c r="I53" s="81">
        <v>620</v>
      </c>
      <c r="J53" s="1"/>
      <c r="K53" s="37"/>
      <c r="L53" s="37"/>
      <c r="M53" s="37"/>
      <c r="N53" s="37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2:53" s="47" customFormat="1" ht="38.25">
      <c r="B54" s="7" t="s">
        <v>185</v>
      </c>
      <c r="C54" s="72" t="s">
        <v>186</v>
      </c>
      <c r="D54" s="72" t="s">
        <v>187</v>
      </c>
      <c r="E54" s="72" t="s">
        <v>188</v>
      </c>
      <c r="F54" s="44" t="s">
        <v>189</v>
      </c>
      <c r="G54" s="82" t="s">
        <v>190</v>
      </c>
      <c r="H54" s="8">
        <v>6</v>
      </c>
      <c r="I54" s="20">
        <v>92000</v>
      </c>
      <c r="J54" s="1" t="s">
        <v>4500</v>
      </c>
      <c r="K54" s="37" t="s">
        <v>4177</v>
      </c>
      <c r="L54" s="37"/>
      <c r="M54" s="37">
        <v>4</v>
      </c>
      <c r="N54" s="37">
        <v>86336.77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2:53" s="47" customFormat="1" ht="51">
      <c r="B55" s="7" t="s">
        <v>191</v>
      </c>
      <c r="C55" s="48" t="s">
        <v>192</v>
      </c>
      <c r="D55" s="25" t="s">
        <v>193</v>
      </c>
      <c r="E55" s="72" t="s">
        <v>194</v>
      </c>
      <c r="F55" s="25" t="s">
        <v>195</v>
      </c>
      <c r="G55" s="26" t="s">
        <v>51</v>
      </c>
      <c r="H55" s="10">
        <v>10</v>
      </c>
      <c r="I55" s="19">
        <v>1433</v>
      </c>
      <c r="J55" s="1" t="s">
        <v>4303</v>
      </c>
      <c r="K55" s="37" t="s">
        <v>4177</v>
      </c>
      <c r="L55" s="37"/>
      <c r="M55" s="37">
        <v>3</v>
      </c>
      <c r="N55" s="37">
        <v>1430</v>
      </c>
      <c r="O55" s="8" t="s">
        <v>4176</v>
      </c>
      <c r="P55" s="8" t="s">
        <v>4177</v>
      </c>
      <c r="Q55" s="8"/>
      <c r="R55" s="26">
        <v>3</v>
      </c>
      <c r="S55" s="7">
        <v>1500</v>
      </c>
      <c r="T55" s="8"/>
      <c r="U55" s="10"/>
      <c r="V55" s="10"/>
      <c r="W55" s="7"/>
      <c r="X55" s="7"/>
      <c r="Y55" s="8"/>
      <c r="Z55" s="10"/>
      <c r="AA55" s="7"/>
      <c r="AB55" s="7"/>
      <c r="AC55" s="10"/>
      <c r="AD55" s="10"/>
      <c r="AE55" s="10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</row>
    <row r="56" spans="2:53" s="47" customFormat="1" ht="38.25">
      <c r="B56" s="7" t="s">
        <v>196</v>
      </c>
      <c r="C56" s="79" t="s">
        <v>197</v>
      </c>
      <c r="D56" s="79" t="s">
        <v>198</v>
      </c>
      <c r="E56" s="25" t="s">
        <v>199</v>
      </c>
      <c r="F56" s="25" t="s">
        <v>200</v>
      </c>
      <c r="G56" s="13" t="s">
        <v>201</v>
      </c>
      <c r="H56" s="80">
        <v>108</v>
      </c>
      <c r="I56" s="81">
        <v>3200</v>
      </c>
      <c r="J56" s="1"/>
      <c r="K56" s="37"/>
      <c r="L56" s="37"/>
      <c r="M56" s="37"/>
      <c r="N56" s="37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2:53" s="47" customFormat="1" ht="38.25">
      <c r="B57" s="7" t="s">
        <v>202</v>
      </c>
      <c r="C57" s="48" t="s">
        <v>203</v>
      </c>
      <c r="D57" s="25" t="s">
        <v>204</v>
      </c>
      <c r="E57" s="25" t="s">
        <v>205</v>
      </c>
      <c r="F57" s="25" t="s">
        <v>206</v>
      </c>
      <c r="G57" s="26" t="s">
        <v>51</v>
      </c>
      <c r="H57" s="10">
        <v>26</v>
      </c>
      <c r="I57" s="19">
        <v>2460</v>
      </c>
      <c r="J57" s="1" t="s">
        <v>4310</v>
      </c>
      <c r="K57" s="37" t="s">
        <v>4177</v>
      </c>
      <c r="L57" s="37"/>
      <c r="M57" s="37">
        <v>24</v>
      </c>
      <c r="N57" s="37">
        <v>2680</v>
      </c>
      <c r="O57" s="13"/>
      <c r="P57" s="13"/>
      <c r="Q57" s="13"/>
      <c r="R57" s="53"/>
      <c r="S57" s="53"/>
      <c r="T57" s="13" t="s">
        <v>4206</v>
      </c>
      <c r="U57" s="10" t="s">
        <v>4177</v>
      </c>
      <c r="V57" s="7">
        <v>344</v>
      </c>
      <c r="W57" s="7">
        <v>2278</v>
      </c>
      <c r="X57" s="7"/>
      <c r="Y57" s="13"/>
      <c r="Z57" s="58"/>
      <c r="AA57" s="53"/>
      <c r="AB57" s="53"/>
      <c r="AC57" s="10"/>
      <c r="AD57" s="10"/>
      <c r="AE57" s="10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</row>
    <row r="58" spans="2:53" s="47" customFormat="1" ht="38.25">
      <c r="B58" s="7" t="s">
        <v>207</v>
      </c>
      <c r="C58" s="48" t="s">
        <v>203</v>
      </c>
      <c r="D58" s="49" t="s">
        <v>204</v>
      </c>
      <c r="E58" s="49" t="s">
        <v>205</v>
      </c>
      <c r="F58" s="25" t="s">
        <v>208</v>
      </c>
      <c r="G58" s="26" t="s">
        <v>51</v>
      </c>
      <c r="H58" s="10">
        <v>36</v>
      </c>
      <c r="I58" s="19">
        <v>910</v>
      </c>
      <c r="J58" s="1" t="s">
        <v>4181</v>
      </c>
      <c r="K58" s="37" t="s">
        <v>4177</v>
      </c>
      <c r="L58" s="37"/>
      <c r="M58" s="37">
        <v>48</v>
      </c>
      <c r="N58" s="37">
        <v>860</v>
      </c>
      <c r="O58" s="13" t="s">
        <v>4207</v>
      </c>
      <c r="P58" s="13" t="s">
        <v>4177</v>
      </c>
      <c r="Q58" s="8"/>
      <c r="R58" s="7">
        <v>15</v>
      </c>
      <c r="S58" s="7">
        <v>2692</v>
      </c>
      <c r="T58" s="8"/>
      <c r="U58" s="10"/>
      <c r="V58" s="10"/>
      <c r="W58" s="7"/>
      <c r="X58" s="7"/>
      <c r="Y58" s="8"/>
      <c r="Z58" s="10"/>
      <c r="AA58" s="7"/>
      <c r="AB58" s="7"/>
      <c r="AC58" s="10"/>
      <c r="AD58" s="10"/>
      <c r="AE58" s="10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</row>
    <row r="59" spans="2:53" s="47" customFormat="1" ht="25.5">
      <c r="B59" s="7" t="s">
        <v>209</v>
      </c>
      <c r="C59" s="25" t="s">
        <v>210</v>
      </c>
      <c r="D59" s="25" t="s">
        <v>211</v>
      </c>
      <c r="E59" s="83" t="s">
        <v>212</v>
      </c>
      <c r="F59" s="44"/>
      <c r="G59" s="26" t="s">
        <v>51</v>
      </c>
      <c r="H59" s="26">
        <v>2</v>
      </c>
      <c r="I59" s="20">
        <v>4500</v>
      </c>
      <c r="J59" s="1"/>
      <c r="K59" s="37"/>
      <c r="L59" s="37"/>
      <c r="M59" s="37"/>
      <c r="N59" s="37"/>
      <c r="O59" s="8"/>
      <c r="P59" s="8"/>
      <c r="Q59" s="8"/>
      <c r="R59" s="7"/>
      <c r="S59" s="7"/>
      <c r="T59" s="8" t="s">
        <v>4185</v>
      </c>
      <c r="U59" s="10" t="s">
        <v>4204</v>
      </c>
      <c r="V59" s="7">
        <v>1</v>
      </c>
      <c r="W59" s="7">
        <v>4500</v>
      </c>
      <c r="X59" s="8"/>
      <c r="Y59" s="10"/>
      <c r="Z59" s="7"/>
      <c r="AA59" s="7"/>
      <c r="AB59" s="7"/>
      <c r="AC59" s="10"/>
      <c r="AD59" s="10"/>
      <c r="AE59" s="10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</row>
    <row r="60" spans="2:53" s="47" customFormat="1" ht="38.25">
      <c r="B60" s="7" t="s">
        <v>213</v>
      </c>
      <c r="C60" s="79" t="s">
        <v>214</v>
      </c>
      <c r="D60" s="79" t="s">
        <v>215</v>
      </c>
      <c r="E60" s="25" t="s">
        <v>216</v>
      </c>
      <c r="F60" s="25"/>
      <c r="G60" s="13" t="s">
        <v>105</v>
      </c>
      <c r="H60" s="80">
        <v>300</v>
      </c>
      <c r="I60" s="81">
        <v>325</v>
      </c>
      <c r="J60" s="1" t="s">
        <v>4311</v>
      </c>
      <c r="K60" s="37" t="s">
        <v>4191</v>
      </c>
      <c r="L60" s="37"/>
      <c r="M60" s="37">
        <v>300</v>
      </c>
      <c r="N60" s="37">
        <v>325</v>
      </c>
      <c r="O60" s="8" t="s">
        <v>4208</v>
      </c>
      <c r="P60" s="13" t="s">
        <v>4191</v>
      </c>
      <c r="Q60" s="13"/>
      <c r="R60" s="84">
        <v>320</v>
      </c>
      <c r="S60" s="84">
        <v>380</v>
      </c>
      <c r="T60" s="8" t="s">
        <v>4209</v>
      </c>
      <c r="U60" s="10" t="s">
        <v>4191</v>
      </c>
      <c r="V60" s="7">
        <v>205</v>
      </c>
      <c r="W60" s="7">
        <v>330</v>
      </c>
      <c r="X60" s="8" t="s">
        <v>4210</v>
      </c>
      <c r="Y60" s="10" t="s">
        <v>4191</v>
      </c>
      <c r="Z60" s="26">
        <v>200</v>
      </c>
      <c r="AA60" s="7">
        <v>280</v>
      </c>
      <c r="AB60" s="7"/>
      <c r="AC60" s="10"/>
      <c r="AD60" s="10"/>
      <c r="AE60" s="10"/>
    </row>
    <row r="61" spans="2:53" s="47" customFormat="1" ht="38.25">
      <c r="B61" s="7" t="s">
        <v>217</v>
      </c>
      <c r="C61" s="44" t="s">
        <v>218</v>
      </c>
      <c r="D61" s="44" t="s">
        <v>219</v>
      </c>
      <c r="E61" s="44" t="s">
        <v>220</v>
      </c>
      <c r="F61" s="25" t="s">
        <v>221</v>
      </c>
      <c r="G61" s="26" t="s">
        <v>51</v>
      </c>
      <c r="H61" s="8">
        <v>2</v>
      </c>
      <c r="I61" s="19">
        <v>2066170</v>
      </c>
      <c r="J61" s="1" t="s">
        <v>4501</v>
      </c>
      <c r="K61" s="37" t="s">
        <v>4177</v>
      </c>
      <c r="L61" s="37"/>
      <c r="M61" s="37">
        <v>2</v>
      </c>
      <c r="N61" s="37">
        <v>1950000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</row>
    <row r="62" spans="2:53" s="47" customFormat="1" ht="38.25">
      <c r="B62" s="7" t="s">
        <v>222</v>
      </c>
      <c r="C62" s="48" t="s">
        <v>223</v>
      </c>
      <c r="D62" s="72" t="s">
        <v>224</v>
      </c>
      <c r="E62" s="72" t="s">
        <v>225</v>
      </c>
      <c r="F62" s="25" t="s">
        <v>226</v>
      </c>
      <c r="G62" s="26" t="s">
        <v>51</v>
      </c>
      <c r="H62" s="8">
        <v>30</v>
      </c>
      <c r="I62" s="19">
        <v>2579</v>
      </c>
      <c r="J62" s="1" t="s">
        <v>4401</v>
      </c>
      <c r="K62" s="37" t="s">
        <v>4177</v>
      </c>
      <c r="L62" s="37"/>
      <c r="M62" s="37">
        <v>26</v>
      </c>
      <c r="N62" s="37">
        <v>2410.7199999999998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</row>
    <row r="63" spans="2:53" s="47" customFormat="1" ht="38.25">
      <c r="B63" s="7" t="s">
        <v>227</v>
      </c>
      <c r="C63" s="48" t="s">
        <v>223</v>
      </c>
      <c r="D63" s="72" t="s">
        <v>224</v>
      </c>
      <c r="E63" s="72" t="s">
        <v>225</v>
      </c>
      <c r="F63" s="25" t="s">
        <v>228</v>
      </c>
      <c r="G63" s="26" t="s">
        <v>51</v>
      </c>
      <c r="H63" s="8">
        <v>12</v>
      </c>
      <c r="I63" s="19">
        <v>2156</v>
      </c>
      <c r="J63" s="1" t="s">
        <v>4401</v>
      </c>
      <c r="K63" s="37" t="s">
        <v>4177</v>
      </c>
      <c r="L63" s="37"/>
      <c r="M63" s="37">
        <v>26</v>
      </c>
      <c r="N63" s="37">
        <v>2015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</row>
    <row r="64" spans="2:53" s="47" customFormat="1" ht="38.25">
      <c r="B64" s="7" t="s">
        <v>229</v>
      </c>
      <c r="C64" s="48" t="s">
        <v>223</v>
      </c>
      <c r="D64" s="72" t="s">
        <v>224</v>
      </c>
      <c r="E64" s="72" t="s">
        <v>225</v>
      </c>
      <c r="F64" s="25" t="s">
        <v>230</v>
      </c>
      <c r="G64" s="26" t="s">
        <v>51</v>
      </c>
      <c r="H64" s="8">
        <v>30</v>
      </c>
      <c r="I64" s="19">
        <v>1932</v>
      </c>
      <c r="J64" s="1" t="s">
        <v>4401</v>
      </c>
      <c r="K64" s="37" t="s">
        <v>4177</v>
      </c>
      <c r="L64" s="37"/>
      <c r="M64" s="37">
        <v>26</v>
      </c>
      <c r="N64" s="37">
        <v>1805.36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</row>
    <row r="65" spans="2:53" s="47" customFormat="1" ht="38.25">
      <c r="B65" s="7" t="s">
        <v>231</v>
      </c>
      <c r="C65" s="48" t="s">
        <v>223</v>
      </c>
      <c r="D65" s="72" t="s">
        <v>224</v>
      </c>
      <c r="E65" s="72" t="s">
        <v>225</v>
      </c>
      <c r="F65" s="25" t="s">
        <v>232</v>
      </c>
      <c r="G65" s="26" t="s">
        <v>51</v>
      </c>
      <c r="H65" s="8">
        <v>60</v>
      </c>
      <c r="I65" s="19">
        <v>3316</v>
      </c>
      <c r="J65" s="1" t="s">
        <v>4401</v>
      </c>
      <c r="K65" s="37" t="s">
        <v>4177</v>
      </c>
      <c r="L65" s="37"/>
      <c r="M65" s="37">
        <v>52</v>
      </c>
      <c r="N65" s="37">
        <v>3088.39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</row>
    <row r="66" spans="2:53" s="47" customFormat="1" ht="38.25">
      <c r="B66" s="7" t="s">
        <v>233</v>
      </c>
      <c r="C66" s="48" t="s">
        <v>223</v>
      </c>
      <c r="D66" s="72" t="s">
        <v>224</v>
      </c>
      <c r="E66" s="72" t="s">
        <v>225</v>
      </c>
      <c r="F66" s="25" t="s">
        <v>234</v>
      </c>
      <c r="G66" s="26" t="s">
        <v>51</v>
      </c>
      <c r="H66" s="8">
        <v>16</v>
      </c>
      <c r="I66" s="19">
        <v>4089</v>
      </c>
      <c r="J66" s="1"/>
      <c r="K66" s="37"/>
      <c r="L66" s="37"/>
      <c r="M66" s="37"/>
      <c r="N66" s="37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</row>
    <row r="67" spans="2:53" s="47" customFormat="1" ht="51">
      <c r="B67" s="7" t="s">
        <v>235</v>
      </c>
      <c r="C67" s="48" t="s">
        <v>236</v>
      </c>
      <c r="D67" s="25" t="s">
        <v>237</v>
      </c>
      <c r="E67" s="25" t="s">
        <v>238</v>
      </c>
      <c r="F67" s="25" t="s">
        <v>239</v>
      </c>
      <c r="G67" s="26" t="s">
        <v>51</v>
      </c>
      <c r="H67" s="26">
        <v>10</v>
      </c>
      <c r="I67" s="20">
        <v>14850</v>
      </c>
      <c r="J67" s="1" t="s">
        <v>4312</v>
      </c>
      <c r="K67" s="37" t="s">
        <v>4204</v>
      </c>
      <c r="L67" s="37"/>
      <c r="M67" s="37">
        <v>2</v>
      </c>
      <c r="N67" s="37">
        <v>12410.5</v>
      </c>
      <c r="O67" s="8" t="s">
        <v>4203</v>
      </c>
      <c r="P67" s="8" t="s">
        <v>4204</v>
      </c>
      <c r="Q67" s="8"/>
      <c r="R67" s="84">
        <v>10</v>
      </c>
      <c r="S67" s="84">
        <v>19300</v>
      </c>
      <c r="T67" s="8" t="s">
        <v>4185</v>
      </c>
      <c r="U67" s="8" t="s">
        <v>4204</v>
      </c>
      <c r="V67" s="26">
        <v>2</v>
      </c>
      <c r="W67" s="26">
        <v>8850</v>
      </c>
      <c r="X67" s="8" t="s">
        <v>4185</v>
      </c>
      <c r="Y67" s="10" t="s">
        <v>4204</v>
      </c>
      <c r="Z67" s="7">
        <v>1</v>
      </c>
      <c r="AA67" s="7">
        <v>24900</v>
      </c>
      <c r="AB67" s="7"/>
      <c r="AC67" s="10"/>
      <c r="AD67" s="10"/>
      <c r="AE67" s="10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</row>
    <row r="68" spans="2:53" s="47" customFormat="1" ht="51">
      <c r="B68" s="7" t="s">
        <v>240</v>
      </c>
      <c r="C68" s="48" t="s">
        <v>236</v>
      </c>
      <c r="D68" s="25" t="s">
        <v>237</v>
      </c>
      <c r="E68" s="25" t="s">
        <v>238</v>
      </c>
      <c r="F68" s="25" t="s">
        <v>239</v>
      </c>
      <c r="G68" s="26" t="s">
        <v>51</v>
      </c>
      <c r="H68" s="26">
        <v>6</v>
      </c>
      <c r="I68" s="20">
        <v>27000</v>
      </c>
      <c r="J68" s="1" t="s">
        <v>4312</v>
      </c>
      <c r="K68" s="37" t="s">
        <v>4204</v>
      </c>
      <c r="L68" s="37"/>
      <c r="M68" s="37">
        <v>1</v>
      </c>
      <c r="N68" s="37">
        <v>16517.86</v>
      </c>
      <c r="O68" s="8"/>
      <c r="P68" s="8"/>
      <c r="Q68" s="8"/>
      <c r="R68" s="7"/>
      <c r="S68" s="7"/>
      <c r="T68" s="8"/>
      <c r="U68" s="10"/>
      <c r="V68" s="7"/>
      <c r="W68" s="7"/>
      <c r="X68" s="8"/>
      <c r="Y68" s="10"/>
      <c r="Z68" s="7"/>
      <c r="AA68" s="7"/>
      <c r="AB68" s="7"/>
      <c r="AC68" s="10"/>
      <c r="AD68" s="10"/>
      <c r="AE68" s="10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</row>
    <row r="69" spans="2:53" s="47" customFormat="1" ht="77.25">
      <c r="B69" s="7" t="s">
        <v>241</v>
      </c>
      <c r="C69" s="48" t="s">
        <v>242</v>
      </c>
      <c r="D69" s="25" t="s">
        <v>243</v>
      </c>
      <c r="E69" s="85" t="s">
        <v>244</v>
      </c>
      <c r="F69" s="25" t="s">
        <v>245</v>
      </c>
      <c r="G69" s="26" t="s">
        <v>51</v>
      </c>
      <c r="H69" s="10">
        <v>30</v>
      </c>
      <c r="I69" s="19">
        <v>1140</v>
      </c>
      <c r="J69" s="1" t="s">
        <v>4315</v>
      </c>
      <c r="K69" s="37" t="s">
        <v>4177</v>
      </c>
      <c r="L69" s="37"/>
      <c r="M69" s="37">
        <v>7</v>
      </c>
      <c r="N69" s="37">
        <v>1100</v>
      </c>
      <c r="O69" s="8" t="s">
        <v>4176</v>
      </c>
      <c r="P69" s="8" t="s">
        <v>4177</v>
      </c>
      <c r="Q69" s="8"/>
      <c r="R69" s="26">
        <v>40</v>
      </c>
      <c r="S69" s="7">
        <v>1200</v>
      </c>
      <c r="T69" s="8" t="s">
        <v>4211</v>
      </c>
      <c r="U69" s="10" t="s">
        <v>4177</v>
      </c>
      <c r="V69" s="7">
        <v>47</v>
      </c>
      <c r="W69" s="7">
        <v>1200</v>
      </c>
      <c r="X69" s="8" t="s">
        <v>4212</v>
      </c>
      <c r="Y69" s="10" t="s">
        <v>4177</v>
      </c>
      <c r="Z69" s="53">
        <v>16</v>
      </c>
      <c r="AA69" s="53">
        <v>1200</v>
      </c>
      <c r="AB69" s="53"/>
      <c r="AC69" s="10"/>
      <c r="AD69" s="10"/>
      <c r="AE69" s="10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</row>
    <row r="70" spans="2:53" s="47" customFormat="1" ht="77.25">
      <c r="B70" s="7" t="s">
        <v>246</v>
      </c>
      <c r="C70" s="48" t="s">
        <v>242</v>
      </c>
      <c r="D70" s="25" t="s">
        <v>243</v>
      </c>
      <c r="E70" s="85" t="s">
        <v>244</v>
      </c>
      <c r="F70" s="25" t="s">
        <v>247</v>
      </c>
      <c r="G70" s="26" t="s">
        <v>51</v>
      </c>
      <c r="H70" s="10">
        <v>27</v>
      </c>
      <c r="I70" s="19">
        <v>4700</v>
      </c>
      <c r="J70" s="1" t="s">
        <v>4309</v>
      </c>
      <c r="K70" s="37" t="s">
        <v>4177</v>
      </c>
      <c r="L70" s="37"/>
      <c r="M70" s="37">
        <v>14</v>
      </c>
      <c r="N70" s="37">
        <v>6000</v>
      </c>
      <c r="O70" s="8" t="s">
        <v>4213</v>
      </c>
      <c r="P70" s="13" t="s">
        <v>4177</v>
      </c>
      <c r="Q70" s="13"/>
      <c r="R70" s="26">
        <v>32</v>
      </c>
      <c r="S70" s="7">
        <v>6820</v>
      </c>
      <c r="T70" s="8" t="s">
        <v>4214</v>
      </c>
      <c r="U70" s="10" t="s">
        <v>4177</v>
      </c>
      <c r="V70" s="7">
        <v>40</v>
      </c>
      <c r="W70" s="7">
        <v>5535</v>
      </c>
      <c r="X70" s="13" t="s">
        <v>4215</v>
      </c>
      <c r="Y70" s="10" t="s">
        <v>4177</v>
      </c>
      <c r="Z70" s="52">
        <v>20</v>
      </c>
      <c r="AA70" s="53">
        <f>1120*4.8</f>
        <v>5376</v>
      </c>
      <c r="AB70" s="53"/>
      <c r="AC70" s="10"/>
      <c r="AD70" s="10"/>
      <c r="AE70" s="10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</row>
    <row r="71" spans="2:53" s="47" customFormat="1" ht="77.25">
      <c r="B71" s="7" t="s">
        <v>248</v>
      </c>
      <c r="C71" s="48" t="s">
        <v>242</v>
      </c>
      <c r="D71" s="25" t="s">
        <v>243</v>
      </c>
      <c r="E71" s="85" t="s">
        <v>244</v>
      </c>
      <c r="F71" s="25" t="s">
        <v>249</v>
      </c>
      <c r="G71" s="26" t="s">
        <v>51</v>
      </c>
      <c r="H71" s="10">
        <v>2</v>
      </c>
      <c r="I71" s="19">
        <v>9630</v>
      </c>
      <c r="J71" s="1" t="s">
        <v>4309</v>
      </c>
      <c r="K71" s="37" t="s">
        <v>4177</v>
      </c>
      <c r="L71" s="37"/>
      <c r="M71" s="37">
        <v>2</v>
      </c>
      <c r="N71" s="37">
        <v>9432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</row>
    <row r="72" spans="2:53" s="47" customFormat="1" ht="77.25">
      <c r="B72" s="7" t="s">
        <v>250</v>
      </c>
      <c r="C72" s="48" t="s">
        <v>242</v>
      </c>
      <c r="D72" s="25" t="s">
        <v>243</v>
      </c>
      <c r="E72" s="85" t="s">
        <v>244</v>
      </c>
      <c r="F72" s="25" t="s">
        <v>251</v>
      </c>
      <c r="G72" s="26" t="s">
        <v>51</v>
      </c>
      <c r="H72" s="10">
        <v>20</v>
      </c>
      <c r="I72" s="19">
        <v>1265</v>
      </c>
      <c r="J72" s="1" t="s">
        <v>4313</v>
      </c>
      <c r="K72" s="37" t="s">
        <v>4177</v>
      </c>
      <c r="L72" s="37"/>
      <c r="M72" s="37">
        <v>17</v>
      </c>
      <c r="N72" s="37">
        <v>1300</v>
      </c>
      <c r="O72" s="8" t="s">
        <v>4216</v>
      </c>
      <c r="P72" s="13" t="s">
        <v>4177</v>
      </c>
      <c r="Q72" s="13"/>
      <c r="R72" s="26">
        <v>30</v>
      </c>
      <c r="S72" s="26">
        <v>1300</v>
      </c>
      <c r="T72" s="13"/>
      <c r="U72" s="58"/>
      <c r="V72" s="53"/>
      <c r="W72" s="53"/>
      <c r="X72" s="13"/>
      <c r="Y72" s="58"/>
      <c r="Z72" s="53"/>
      <c r="AA72" s="53"/>
      <c r="AB72" s="53"/>
      <c r="AC72" s="10"/>
      <c r="AD72" s="10"/>
      <c r="AE72" s="10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</row>
    <row r="73" spans="2:53" s="47" customFormat="1" ht="76.5">
      <c r="B73" s="7" t="s">
        <v>252</v>
      </c>
      <c r="C73" s="60" t="s">
        <v>242</v>
      </c>
      <c r="D73" s="25" t="s">
        <v>243</v>
      </c>
      <c r="E73" s="25" t="s">
        <v>244</v>
      </c>
      <c r="F73" s="25" t="s">
        <v>253</v>
      </c>
      <c r="G73" s="26" t="s">
        <v>51</v>
      </c>
      <c r="H73" s="10">
        <v>2</v>
      </c>
      <c r="I73" s="19">
        <v>315</v>
      </c>
      <c r="J73" s="1"/>
      <c r="K73" s="37"/>
      <c r="L73" s="37"/>
      <c r="M73" s="37"/>
      <c r="N73" s="37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</row>
    <row r="74" spans="2:53" s="47" customFormat="1" ht="76.5">
      <c r="B74" s="7" t="s">
        <v>254</v>
      </c>
      <c r="C74" s="60" t="s">
        <v>242</v>
      </c>
      <c r="D74" s="25" t="s">
        <v>243</v>
      </c>
      <c r="E74" s="25" t="s">
        <v>244</v>
      </c>
      <c r="F74" s="25" t="s">
        <v>255</v>
      </c>
      <c r="G74" s="26" t="s">
        <v>51</v>
      </c>
      <c r="H74" s="10">
        <v>12</v>
      </c>
      <c r="I74" s="19">
        <v>1145</v>
      </c>
      <c r="J74" s="1"/>
      <c r="K74" s="37"/>
      <c r="L74" s="37"/>
      <c r="M74" s="37"/>
      <c r="N74" s="37"/>
      <c r="O74" s="8" t="s">
        <v>4176</v>
      </c>
      <c r="P74" s="8" t="s">
        <v>4177</v>
      </c>
      <c r="Q74" s="8"/>
      <c r="R74" s="26">
        <v>17</v>
      </c>
      <c r="S74" s="7">
        <f>1200/1.12</f>
        <v>1071.4285714285713</v>
      </c>
      <c r="T74" s="8" t="s">
        <v>4211</v>
      </c>
      <c r="U74" s="10" t="s">
        <v>4177</v>
      </c>
      <c r="V74" s="7">
        <v>22</v>
      </c>
      <c r="W74" s="7">
        <v>1200</v>
      </c>
      <c r="X74" s="8"/>
      <c r="Y74" s="10"/>
      <c r="Z74" s="7"/>
      <c r="AA74" s="7"/>
      <c r="AB74" s="7"/>
      <c r="AC74" s="10"/>
      <c r="AD74" s="10"/>
      <c r="AE74" s="10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</row>
    <row r="75" spans="2:53" s="47" customFormat="1" ht="77.25">
      <c r="B75" s="7" t="s">
        <v>256</v>
      </c>
      <c r="C75" s="48" t="s">
        <v>242</v>
      </c>
      <c r="D75" s="25" t="s">
        <v>243</v>
      </c>
      <c r="E75" s="85" t="s">
        <v>244</v>
      </c>
      <c r="F75" s="25" t="s">
        <v>257</v>
      </c>
      <c r="G75" s="26" t="s">
        <v>51</v>
      </c>
      <c r="H75" s="10">
        <v>8</v>
      </c>
      <c r="I75" s="19">
        <v>1146</v>
      </c>
      <c r="J75" s="1" t="s">
        <v>4303</v>
      </c>
      <c r="K75" s="37" t="s">
        <v>4177</v>
      </c>
      <c r="L75" s="37"/>
      <c r="M75" s="37">
        <v>8</v>
      </c>
      <c r="N75" s="37">
        <v>1100</v>
      </c>
      <c r="O75" s="8" t="s">
        <v>4176</v>
      </c>
      <c r="P75" s="8" t="s">
        <v>4177</v>
      </c>
      <c r="Q75" s="8"/>
      <c r="R75" s="26">
        <v>12</v>
      </c>
      <c r="S75" s="7">
        <v>1200</v>
      </c>
      <c r="T75" s="8"/>
      <c r="U75" s="10"/>
      <c r="V75" s="7"/>
      <c r="W75" s="7"/>
      <c r="X75" s="8"/>
      <c r="Y75" s="10"/>
      <c r="Z75" s="7"/>
      <c r="AA75" s="7"/>
      <c r="AB75" s="7"/>
      <c r="AC75" s="10"/>
      <c r="AD75" s="10"/>
      <c r="AE75" s="10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</row>
    <row r="76" spans="2:53" s="47" customFormat="1" ht="77.25">
      <c r="B76" s="7" t="s">
        <v>258</v>
      </c>
      <c r="C76" s="48" t="s">
        <v>242</v>
      </c>
      <c r="D76" s="25" t="s">
        <v>243</v>
      </c>
      <c r="E76" s="85" t="s">
        <v>244</v>
      </c>
      <c r="F76" s="25" t="s">
        <v>259</v>
      </c>
      <c r="G76" s="26" t="s">
        <v>51</v>
      </c>
      <c r="H76" s="10">
        <v>14</v>
      </c>
      <c r="I76" s="19">
        <v>1700</v>
      </c>
      <c r="J76" s="1" t="s">
        <v>4315</v>
      </c>
      <c r="K76" s="37" t="s">
        <v>4177</v>
      </c>
      <c r="L76" s="37"/>
      <c r="M76" s="37">
        <v>7</v>
      </c>
      <c r="N76" s="37">
        <v>1785.72</v>
      </c>
      <c r="O76" s="8" t="s">
        <v>4181</v>
      </c>
      <c r="P76" s="8" t="s">
        <v>4177</v>
      </c>
      <c r="Q76" s="8"/>
      <c r="R76" s="26">
        <v>17</v>
      </c>
      <c r="S76" s="7">
        <v>2500</v>
      </c>
      <c r="T76" s="8" t="s">
        <v>4176</v>
      </c>
      <c r="U76" s="10" t="s">
        <v>4177</v>
      </c>
      <c r="V76" s="7">
        <v>3</v>
      </c>
      <c r="W76" s="7">
        <v>2200</v>
      </c>
      <c r="X76" s="8" t="s">
        <v>4180</v>
      </c>
      <c r="Y76" s="10" t="s">
        <v>4177</v>
      </c>
      <c r="Z76" s="53">
        <v>2</v>
      </c>
      <c r="AA76" s="53">
        <v>1200</v>
      </c>
      <c r="AB76" s="53"/>
      <c r="AC76" s="10"/>
      <c r="AD76" s="10"/>
      <c r="AE76" s="10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</row>
    <row r="77" spans="2:53" s="47" customFormat="1" ht="76.5">
      <c r="B77" s="7" t="s">
        <v>260</v>
      </c>
      <c r="C77" s="60" t="s">
        <v>242</v>
      </c>
      <c r="D77" s="25" t="s">
        <v>243</v>
      </c>
      <c r="E77" s="25" t="s">
        <v>244</v>
      </c>
      <c r="F77" s="25" t="s">
        <v>261</v>
      </c>
      <c r="G77" s="26" t="s">
        <v>51</v>
      </c>
      <c r="H77" s="10">
        <v>18</v>
      </c>
      <c r="I77" s="19">
        <v>1145</v>
      </c>
      <c r="J77" s="1"/>
      <c r="K77" s="37"/>
      <c r="L77" s="37"/>
      <c r="M77" s="37"/>
      <c r="N77" s="37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</row>
    <row r="78" spans="2:53" s="47" customFormat="1" ht="25.5">
      <c r="B78" s="7" t="s">
        <v>262</v>
      </c>
      <c r="C78" s="86" t="s">
        <v>263</v>
      </c>
      <c r="D78" s="83" t="s">
        <v>264</v>
      </c>
      <c r="E78" s="83" t="s">
        <v>264</v>
      </c>
      <c r="F78" s="83" t="s">
        <v>194</v>
      </c>
      <c r="G78" s="7" t="s">
        <v>51</v>
      </c>
      <c r="H78" s="75">
        <v>5</v>
      </c>
      <c r="I78" s="74">
        <v>5000</v>
      </c>
      <c r="J78" s="1"/>
      <c r="K78" s="37"/>
      <c r="L78" s="37"/>
      <c r="M78" s="37"/>
      <c r="N78" s="37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2:53" s="47" customFormat="1" ht="63.75">
      <c r="B79" s="7" t="s">
        <v>265</v>
      </c>
      <c r="C79" s="54" t="s">
        <v>266</v>
      </c>
      <c r="D79" s="54" t="s">
        <v>267</v>
      </c>
      <c r="E79" s="87" t="s">
        <v>268</v>
      </c>
      <c r="F79" s="62"/>
      <c r="G79" s="8" t="s">
        <v>269</v>
      </c>
      <c r="H79" s="56">
        <v>100</v>
      </c>
      <c r="I79" s="20">
        <v>41.2</v>
      </c>
      <c r="J79" s="1" t="s">
        <v>4502</v>
      </c>
      <c r="K79" s="37" t="s">
        <v>4177</v>
      </c>
      <c r="L79" s="37"/>
      <c r="M79" s="37">
        <v>100</v>
      </c>
      <c r="N79" s="37">
        <v>55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2:53" s="47" customFormat="1" ht="51">
      <c r="B80" s="7" t="s">
        <v>270</v>
      </c>
      <c r="C80" s="25" t="s">
        <v>271</v>
      </c>
      <c r="D80" s="25" t="s">
        <v>267</v>
      </c>
      <c r="E80" s="25" t="s">
        <v>272</v>
      </c>
      <c r="F80" s="83" t="s">
        <v>273</v>
      </c>
      <c r="G80" s="8" t="s">
        <v>125</v>
      </c>
      <c r="H80" s="10">
        <v>30</v>
      </c>
      <c r="I80" s="19">
        <v>335</v>
      </c>
      <c r="J80" s="1"/>
      <c r="K80" s="37"/>
      <c r="L80" s="37"/>
      <c r="M80" s="37"/>
      <c r="N80" s="37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2:53" s="47" customFormat="1" ht="25.5">
      <c r="B81" s="7" t="s">
        <v>274</v>
      </c>
      <c r="C81" s="25" t="s">
        <v>275</v>
      </c>
      <c r="D81" s="25" t="s">
        <v>276</v>
      </c>
      <c r="E81" s="25" t="s">
        <v>194</v>
      </c>
      <c r="F81" s="25" t="s">
        <v>277</v>
      </c>
      <c r="G81" s="26" t="s">
        <v>51</v>
      </c>
      <c r="H81" s="10">
        <v>2</v>
      </c>
      <c r="I81" s="19">
        <v>20330</v>
      </c>
      <c r="J81" s="1"/>
      <c r="K81" s="37"/>
      <c r="L81" s="37"/>
      <c r="M81" s="37"/>
      <c r="N81" s="37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</row>
    <row r="82" spans="2:53" s="47" customFormat="1" ht="51">
      <c r="B82" s="7" t="s">
        <v>278</v>
      </c>
      <c r="C82" s="54" t="s">
        <v>279</v>
      </c>
      <c r="D82" s="54" t="s">
        <v>280</v>
      </c>
      <c r="E82" s="54" t="s">
        <v>281</v>
      </c>
      <c r="F82" s="25" t="s">
        <v>168</v>
      </c>
      <c r="G82" s="8" t="s">
        <v>125</v>
      </c>
      <c r="H82" s="26">
        <v>3000</v>
      </c>
      <c r="I82" s="76">
        <v>479</v>
      </c>
      <c r="J82" s="1" t="s">
        <v>4306</v>
      </c>
      <c r="K82" s="37" t="s">
        <v>4177</v>
      </c>
      <c r="L82" s="37"/>
      <c r="M82" s="37">
        <v>3000</v>
      </c>
      <c r="N82" s="37">
        <v>447.32</v>
      </c>
      <c r="O82" s="8" t="s">
        <v>4192</v>
      </c>
      <c r="P82" s="13" t="s">
        <v>4177</v>
      </c>
      <c r="Q82" s="13"/>
      <c r="R82" s="26">
        <v>4400</v>
      </c>
      <c r="S82" s="88">
        <v>448</v>
      </c>
      <c r="T82" s="13"/>
      <c r="U82" s="58"/>
      <c r="V82" s="53"/>
      <c r="W82" s="53"/>
      <c r="X82" s="13"/>
      <c r="Y82" s="58"/>
      <c r="Z82" s="53"/>
      <c r="AA82" s="53"/>
      <c r="AB82" s="53"/>
      <c r="AC82" s="10"/>
      <c r="AD82" s="10"/>
      <c r="AE82" s="10"/>
    </row>
    <row r="83" spans="2:53" s="47" customFormat="1" ht="51">
      <c r="B83" s="7" t="s">
        <v>282</v>
      </c>
      <c r="C83" s="25" t="s">
        <v>283</v>
      </c>
      <c r="D83" s="54" t="s">
        <v>280</v>
      </c>
      <c r="E83" s="54" t="s">
        <v>284</v>
      </c>
      <c r="F83" s="62" t="s">
        <v>273</v>
      </c>
      <c r="G83" s="8" t="s">
        <v>125</v>
      </c>
      <c r="H83" s="56">
        <v>10</v>
      </c>
      <c r="I83" s="20">
        <v>4586</v>
      </c>
      <c r="J83" s="1" t="s">
        <v>4306</v>
      </c>
      <c r="K83" s="37" t="s">
        <v>4177</v>
      </c>
      <c r="L83" s="37"/>
      <c r="M83" s="37">
        <v>5</v>
      </c>
      <c r="N83" s="37">
        <v>4285.71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2:53" s="47" customFormat="1" ht="51">
      <c r="B84" s="7" t="s">
        <v>285</v>
      </c>
      <c r="C84" s="68" t="s">
        <v>286</v>
      </c>
      <c r="D84" s="44" t="s">
        <v>287</v>
      </c>
      <c r="E84" s="44" t="s">
        <v>288</v>
      </c>
      <c r="F84" s="25" t="s">
        <v>289</v>
      </c>
      <c r="G84" s="26" t="s">
        <v>51</v>
      </c>
      <c r="H84" s="10">
        <v>9</v>
      </c>
      <c r="I84" s="19">
        <v>81855</v>
      </c>
      <c r="J84" s="1" t="s">
        <v>4332</v>
      </c>
      <c r="K84" s="37" t="s">
        <v>4177</v>
      </c>
      <c r="L84" s="37"/>
      <c r="M84" s="37">
        <v>2</v>
      </c>
      <c r="N84" s="37">
        <v>78642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</row>
    <row r="85" spans="2:53" s="47" customFormat="1" ht="38.25">
      <c r="B85" s="7" t="s">
        <v>290</v>
      </c>
      <c r="C85" s="25" t="s">
        <v>291</v>
      </c>
      <c r="D85" s="25" t="s">
        <v>287</v>
      </c>
      <c r="E85" s="25" t="s">
        <v>292</v>
      </c>
      <c r="F85" s="25" t="s">
        <v>293</v>
      </c>
      <c r="G85" s="26" t="s">
        <v>51</v>
      </c>
      <c r="H85" s="10">
        <v>6</v>
      </c>
      <c r="I85" s="19">
        <v>18629</v>
      </c>
      <c r="J85" s="1" t="s">
        <v>4303</v>
      </c>
      <c r="K85" s="37" t="s">
        <v>4177</v>
      </c>
      <c r="L85" s="37"/>
      <c r="M85" s="37">
        <v>5</v>
      </c>
      <c r="N85" s="37">
        <v>18500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</row>
    <row r="86" spans="2:53" s="47" customFormat="1" ht="25.5">
      <c r="B86" s="7" t="s">
        <v>294</v>
      </c>
      <c r="C86" s="86" t="s">
        <v>295</v>
      </c>
      <c r="D86" s="72" t="s">
        <v>296</v>
      </c>
      <c r="E86" s="72" t="s">
        <v>297</v>
      </c>
      <c r="F86" s="72" t="s">
        <v>297</v>
      </c>
      <c r="G86" s="7" t="s">
        <v>51</v>
      </c>
      <c r="H86" s="75">
        <v>10</v>
      </c>
      <c r="I86" s="74">
        <v>3000</v>
      </c>
      <c r="J86" s="1" t="s">
        <v>4218</v>
      </c>
      <c r="K86" s="37" t="s">
        <v>4177</v>
      </c>
      <c r="L86" s="37"/>
      <c r="M86" s="37">
        <v>7</v>
      </c>
      <c r="N86" s="37">
        <v>3000</v>
      </c>
      <c r="O86" s="8"/>
      <c r="P86" s="8"/>
      <c r="Q86" s="8"/>
      <c r="R86" s="7"/>
      <c r="S86" s="7"/>
      <c r="T86" s="8"/>
      <c r="U86" s="10"/>
      <c r="V86" s="7"/>
      <c r="W86" s="7"/>
      <c r="X86" s="8"/>
      <c r="Y86" s="10"/>
      <c r="Z86" s="7"/>
      <c r="AA86" s="7"/>
      <c r="AB86" s="7"/>
      <c r="AC86" s="10"/>
      <c r="AD86" s="10"/>
      <c r="AE86" s="10"/>
    </row>
    <row r="87" spans="2:53" s="47" customFormat="1" ht="25.5">
      <c r="B87" s="7" t="s">
        <v>298</v>
      </c>
      <c r="C87" s="86" t="s">
        <v>299</v>
      </c>
      <c r="D87" s="72" t="s">
        <v>296</v>
      </c>
      <c r="E87" s="83" t="s">
        <v>194</v>
      </c>
      <c r="F87" s="83" t="s">
        <v>194</v>
      </c>
      <c r="G87" s="7" t="s">
        <v>51</v>
      </c>
      <c r="H87" s="75">
        <v>10</v>
      </c>
      <c r="I87" s="74">
        <v>9000</v>
      </c>
      <c r="J87" s="1" t="s">
        <v>4503</v>
      </c>
      <c r="K87" s="37" t="s">
        <v>4177</v>
      </c>
      <c r="L87" s="37"/>
      <c r="M87" s="37">
        <v>5</v>
      </c>
      <c r="N87" s="37">
        <v>5000</v>
      </c>
      <c r="O87" s="8" t="s">
        <v>4218</v>
      </c>
      <c r="P87" s="8" t="s">
        <v>4177</v>
      </c>
      <c r="Q87" s="8"/>
      <c r="R87" s="52">
        <v>10</v>
      </c>
      <c r="S87" s="52">
        <v>4000</v>
      </c>
      <c r="T87" s="8"/>
      <c r="U87" s="10"/>
      <c r="V87" s="7"/>
      <c r="W87" s="7"/>
      <c r="X87" s="8"/>
      <c r="Y87" s="10"/>
      <c r="Z87" s="7"/>
      <c r="AA87" s="7"/>
      <c r="AB87" s="7"/>
      <c r="AC87" s="10"/>
      <c r="AD87" s="10"/>
      <c r="AE87" s="10"/>
    </row>
    <row r="88" spans="2:53" s="47" customFormat="1" ht="102">
      <c r="B88" s="7" t="s">
        <v>300</v>
      </c>
      <c r="C88" s="89" t="s">
        <v>301</v>
      </c>
      <c r="D88" s="49" t="s">
        <v>302</v>
      </c>
      <c r="E88" s="25" t="s">
        <v>303</v>
      </c>
      <c r="F88" s="25" t="s">
        <v>304</v>
      </c>
      <c r="G88" s="13" t="s">
        <v>125</v>
      </c>
      <c r="H88" s="80">
        <v>500</v>
      </c>
      <c r="I88" s="81">
        <v>850</v>
      </c>
      <c r="J88" s="1" t="s">
        <v>4314</v>
      </c>
      <c r="K88" s="37" t="s">
        <v>4177</v>
      </c>
      <c r="L88" s="37"/>
      <c r="M88" s="37">
        <v>300</v>
      </c>
      <c r="N88" s="37">
        <v>803.57</v>
      </c>
      <c r="O88" s="26"/>
      <c r="P88" s="13"/>
      <c r="Q88" s="13"/>
      <c r="R88" s="26"/>
      <c r="S88" s="26"/>
      <c r="T88" s="8" t="s">
        <v>4219</v>
      </c>
      <c r="U88" s="10" t="s">
        <v>4191</v>
      </c>
      <c r="V88" s="7">
        <v>500</v>
      </c>
      <c r="W88" s="7">
        <v>780</v>
      </c>
      <c r="X88" s="13" t="s">
        <v>4220</v>
      </c>
      <c r="Y88" s="10"/>
      <c r="Z88" s="53">
        <v>700</v>
      </c>
      <c r="AA88" s="53">
        <v>750</v>
      </c>
      <c r="AB88" s="53"/>
      <c r="AC88" s="10"/>
      <c r="AD88" s="10"/>
      <c r="AE88" s="10"/>
    </row>
    <row r="89" spans="2:53" s="47" customFormat="1" ht="38.25">
      <c r="B89" s="7" t="s">
        <v>305</v>
      </c>
      <c r="C89" s="25" t="s">
        <v>306</v>
      </c>
      <c r="D89" s="25" t="s">
        <v>307</v>
      </c>
      <c r="E89" s="25" t="s">
        <v>308</v>
      </c>
      <c r="F89" s="25" t="s">
        <v>309</v>
      </c>
      <c r="G89" s="26" t="s">
        <v>51</v>
      </c>
      <c r="H89" s="10">
        <v>223</v>
      </c>
      <c r="I89" s="19">
        <v>76.42</v>
      </c>
      <c r="J89" s="1" t="s">
        <v>4315</v>
      </c>
      <c r="K89" s="37" t="s">
        <v>4177</v>
      </c>
      <c r="L89" s="37"/>
      <c r="M89" s="37">
        <v>10</v>
      </c>
      <c r="N89" s="37">
        <v>75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</row>
    <row r="90" spans="2:53" s="47" customFormat="1" ht="38.25">
      <c r="B90" s="7" t="s">
        <v>310</v>
      </c>
      <c r="C90" s="25" t="s">
        <v>306</v>
      </c>
      <c r="D90" s="25" t="s">
        <v>307</v>
      </c>
      <c r="E90" s="25" t="s">
        <v>308</v>
      </c>
      <c r="F90" s="25" t="s">
        <v>311</v>
      </c>
      <c r="G90" s="26" t="s">
        <v>51</v>
      </c>
      <c r="H90" s="10">
        <v>16</v>
      </c>
      <c r="I90" s="19">
        <v>75</v>
      </c>
      <c r="J90" s="1" t="s">
        <v>4303</v>
      </c>
      <c r="K90" s="37" t="s">
        <v>4177</v>
      </c>
      <c r="L90" s="37"/>
      <c r="M90" s="37">
        <v>8</v>
      </c>
      <c r="N90" s="37">
        <v>75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</row>
    <row r="91" spans="2:53" s="47" customFormat="1" ht="38.25">
      <c r="B91" s="7" t="s">
        <v>312</v>
      </c>
      <c r="C91" s="25" t="s">
        <v>306</v>
      </c>
      <c r="D91" s="25" t="s">
        <v>307</v>
      </c>
      <c r="E91" s="25" t="s">
        <v>308</v>
      </c>
      <c r="F91" s="25" t="s">
        <v>313</v>
      </c>
      <c r="G91" s="26" t="s">
        <v>51</v>
      </c>
      <c r="H91" s="10">
        <v>45</v>
      </c>
      <c r="I91" s="19">
        <v>75</v>
      </c>
      <c r="J91" s="1"/>
      <c r="K91" s="37"/>
      <c r="L91" s="37"/>
      <c r="M91" s="37"/>
      <c r="N91" s="37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</row>
    <row r="92" spans="2:53" s="47" customFormat="1" ht="38.25">
      <c r="B92" s="7" t="s">
        <v>314</v>
      </c>
      <c r="C92" s="25" t="s">
        <v>306</v>
      </c>
      <c r="D92" s="25" t="s">
        <v>307</v>
      </c>
      <c r="E92" s="25" t="s">
        <v>308</v>
      </c>
      <c r="F92" s="25" t="s">
        <v>315</v>
      </c>
      <c r="G92" s="26" t="s">
        <v>51</v>
      </c>
      <c r="H92" s="10">
        <v>40</v>
      </c>
      <c r="I92" s="19">
        <v>72</v>
      </c>
      <c r="J92" s="1" t="s">
        <v>4303</v>
      </c>
      <c r="K92" s="37" t="s">
        <v>4177</v>
      </c>
      <c r="L92" s="37"/>
      <c r="M92" s="37">
        <v>12</v>
      </c>
      <c r="N92" s="37">
        <v>75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</row>
    <row r="93" spans="2:53" s="47" customFormat="1" ht="25.5">
      <c r="B93" s="7" t="s">
        <v>316</v>
      </c>
      <c r="C93" s="50" t="s">
        <v>317</v>
      </c>
      <c r="D93" s="25" t="s">
        <v>318</v>
      </c>
      <c r="E93" s="25" t="s">
        <v>319</v>
      </c>
      <c r="F93" s="25" t="s">
        <v>320</v>
      </c>
      <c r="G93" s="26" t="s">
        <v>51</v>
      </c>
      <c r="H93" s="10">
        <v>18</v>
      </c>
      <c r="I93" s="19">
        <v>200</v>
      </c>
      <c r="J93" s="1"/>
      <c r="K93" s="37"/>
      <c r="L93" s="37"/>
      <c r="M93" s="37"/>
      <c r="N93" s="37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</row>
    <row r="94" spans="2:53" s="47" customFormat="1" ht="25.5">
      <c r="B94" s="7" t="s">
        <v>321</v>
      </c>
      <c r="C94" s="25" t="s">
        <v>322</v>
      </c>
      <c r="D94" s="25" t="s">
        <v>318</v>
      </c>
      <c r="E94" s="90" t="s">
        <v>323</v>
      </c>
      <c r="F94" s="25" t="s">
        <v>324</v>
      </c>
      <c r="G94" s="26" t="s">
        <v>51</v>
      </c>
      <c r="H94" s="10">
        <v>8</v>
      </c>
      <c r="I94" s="19">
        <v>1910</v>
      </c>
      <c r="J94" s="1" t="s">
        <v>4303</v>
      </c>
      <c r="K94" s="37" t="s">
        <v>4177</v>
      </c>
      <c r="L94" s="37"/>
      <c r="M94" s="37">
        <v>12</v>
      </c>
      <c r="N94" s="37">
        <v>1800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</row>
    <row r="95" spans="2:53" s="47" customFormat="1" ht="38.25">
      <c r="B95" s="7" t="s">
        <v>325</v>
      </c>
      <c r="C95" s="48" t="s">
        <v>326</v>
      </c>
      <c r="D95" s="25" t="s">
        <v>318</v>
      </c>
      <c r="E95" s="44" t="s">
        <v>327</v>
      </c>
      <c r="F95" s="25" t="s">
        <v>328</v>
      </c>
      <c r="G95" s="26" t="s">
        <v>51</v>
      </c>
      <c r="H95" s="8">
        <v>58</v>
      </c>
      <c r="I95" s="20">
        <v>1050</v>
      </c>
      <c r="J95" s="1" t="s">
        <v>4316</v>
      </c>
      <c r="K95" s="1" t="s">
        <v>4177</v>
      </c>
      <c r="L95" s="1"/>
      <c r="M95" s="1">
        <v>4</v>
      </c>
      <c r="N95" s="1">
        <v>1535.57</v>
      </c>
      <c r="O95" s="13"/>
      <c r="P95" s="8"/>
      <c r="Q95" s="8"/>
      <c r="R95" s="7"/>
      <c r="S95" s="7"/>
      <c r="T95" s="8" t="s">
        <v>4179</v>
      </c>
      <c r="U95" s="10" t="s">
        <v>4177</v>
      </c>
      <c r="V95" s="7">
        <v>15</v>
      </c>
      <c r="W95" s="7">
        <v>2000</v>
      </c>
      <c r="X95" s="8"/>
      <c r="Y95" s="10"/>
      <c r="Z95" s="7"/>
      <c r="AA95" s="7"/>
      <c r="AB95" s="7"/>
      <c r="AC95" s="8"/>
      <c r="AD95" s="8"/>
      <c r="AE95" s="8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</row>
    <row r="96" spans="2:53" s="47" customFormat="1" ht="25.5">
      <c r="B96" s="7" t="s">
        <v>329</v>
      </c>
      <c r="C96" s="25" t="s">
        <v>322</v>
      </c>
      <c r="D96" s="25" t="s">
        <v>318</v>
      </c>
      <c r="E96" s="90" t="s">
        <v>323</v>
      </c>
      <c r="F96" s="25" t="s">
        <v>330</v>
      </c>
      <c r="G96" s="26" t="s">
        <v>51</v>
      </c>
      <c r="H96" s="10">
        <v>10</v>
      </c>
      <c r="I96" s="19">
        <v>1330</v>
      </c>
      <c r="J96" s="1" t="s">
        <v>4303</v>
      </c>
      <c r="K96" s="37" t="s">
        <v>4177</v>
      </c>
      <c r="L96" s="37"/>
      <c r="M96" s="37">
        <v>4</v>
      </c>
      <c r="N96" s="37">
        <v>1400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</row>
    <row r="97" spans="2:53" s="47" customFormat="1" ht="127.5">
      <c r="B97" s="7" t="s">
        <v>331</v>
      </c>
      <c r="C97" s="25" t="s">
        <v>332</v>
      </c>
      <c r="D97" s="25" t="s">
        <v>333</v>
      </c>
      <c r="E97" s="25" t="s">
        <v>334</v>
      </c>
      <c r="F97" s="25" t="s">
        <v>335</v>
      </c>
      <c r="G97" s="26" t="s">
        <v>51</v>
      </c>
      <c r="H97" s="10">
        <v>136</v>
      </c>
      <c r="I97" s="19">
        <v>2140</v>
      </c>
      <c r="J97" s="1" t="s">
        <v>4181</v>
      </c>
      <c r="K97" s="37" t="s">
        <v>4177</v>
      </c>
      <c r="L97" s="37"/>
      <c r="M97" s="37">
        <v>97</v>
      </c>
      <c r="N97" s="37">
        <v>2084</v>
      </c>
      <c r="O97" s="56" t="s">
        <v>4176</v>
      </c>
      <c r="P97" s="8" t="s">
        <v>4177</v>
      </c>
      <c r="Q97" s="8"/>
      <c r="R97" s="26">
        <v>137</v>
      </c>
      <c r="S97" s="7">
        <v>2000</v>
      </c>
      <c r="T97" s="8" t="s">
        <v>4179</v>
      </c>
      <c r="U97" s="10" t="s">
        <v>4177</v>
      </c>
      <c r="V97" s="7">
        <v>157</v>
      </c>
      <c r="W97" s="7">
        <v>2000</v>
      </c>
      <c r="X97" s="8" t="s">
        <v>4212</v>
      </c>
      <c r="Y97" s="8" t="s">
        <v>4177</v>
      </c>
      <c r="Z97" s="52">
        <v>24</v>
      </c>
      <c r="AA97" s="52">
        <v>2000</v>
      </c>
      <c r="AB97" s="52"/>
      <c r="AC97" s="10"/>
      <c r="AD97" s="10"/>
      <c r="AE97" s="10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</row>
    <row r="98" spans="2:53" s="47" customFormat="1" ht="114.75">
      <c r="B98" s="7" t="s">
        <v>336</v>
      </c>
      <c r="C98" s="25" t="s">
        <v>337</v>
      </c>
      <c r="D98" s="25" t="s">
        <v>333</v>
      </c>
      <c r="E98" s="90" t="s">
        <v>338</v>
      </c>
      <c r="F98" s="25" t="s">
        <v>339</v>
      </c>
      <c r="G98" s="26" t="s">
        <v>51</v>
      </c>
      <c r="H98" s="10">
        <v>20</v>
      </c>
      <c r="I98" s="19">
        <v>1719.49</v>
      </c>
      <c r="J98" s="1" t="s">
        <v>4315</v>
      </c>
      <c r="K98" s="37" t="s">
        <v>4177</v>
      </c>
      <c r="L98" s="37"/>
      <c r="M98" s="37">
        <v>12</v>
      </c>
      <c r="N98" s="37">
        <v>1700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</row>
    <row r="99" spans="2:53" s="47" customFormat="1" ht="114.75">
      <c r="B99" s="7" t="s">
        <v>340</v>
      </c>
      <c r="C99" s="25" t="s">
        <v>337</v>
      </c>
      <c r="D99" s="25" t="s">
        <v>333</v>
      </c>
      <c r="E99" s="90" t="s">
        <v>338</v>
      </c>
      <c r="F99" s="25" t="s">
        <v>341</v>
      </c>
      <c r="G99" s="26" t="s">
        <v>51</v>
      </c>
      <c r="H99" s="10">
        <v>14</v>
      </c>
      <c r="I99" s="19">
        <v>1719.49</v>
      </c>
      <c r="J99" s="1" t="s">
        <v>4315</v>
      </c>
      <c r="K99" s="37" t="s">
        <v>4177</v>
      </c>
      <c r="L99" s="37"/>
      <c r="M99" s="37">
        <v>10</v>
      </c>
      <c r="N99" s="37">
        <v>1607.15</v>
      </c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</row>
    <row r="100" spans="2:53" s="47" customFormat="1" ht="114.75">
      <c r="B100" s="7" t="s">
        <v>342</v>
      </c>
      <c r="C100" s="25" t="s">
        <v>337</v>
      </c>
      <c r="D100" s="25" t="s">
        <v>333</v>
      </c>
      <c r="E100" s="90" t="s">
        <v>338</v>
      </c>
      <c r="F100" s="25" t="s">
        <v>343</v>
      </c>
      <c r="G100" s="26" t="s">
        <v>51</v>
      </c>
      <c r="H100" s="10">
        <v>30</v>
      </c>
      <c r="I100" s="19">
        <v>1719.49</v>
      </c>
      <c r="J100" s="1" t="s">
        <v>4315</v>
      </c>
      <c r="K100" s="37" t="s">
        <v>4177</v>
      </c>
      <c r="L100" s="37"/>
      <c r="M100" s="37">
        <v>30</v>
      </c>
      <c r="N100" s="37">
        <v>1607.15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</row>
    <row r="101" spans="2:53" s="47" customFormat="1" ht="114.75">
      <c r="B101" s="7" t="s">
        <v>344</v>
      </c>
      <c r="C101" s="25" t="s">
        <v>337</v>
      </c>
      <c r="D101" s="25" t="s">
        <v>333</v>
      </c>
      <c r="E101" s="90" t="s">
        <v>338</v>
      </c>
      <c r="F101" s="25" t="s">
        <v>345</v>
      </c>
      <c r="G101" s="26" t="s">
        <v>51</v>
      </c>
      <c r="H101" s="10">
        <v>42</v>
      </c>
      <c r="I101" s="19">
        <v>1719.49</v>
      </c>
      <c r="J101" s="1"/>
      <c r="K101" s="37"/>
      <c r="L101" s="37"/>
      <c r="M101" s="37"/>
      <c r="N101" s="37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</row>
    <row r="102" spans="2:53" s="47" customFormat="1" ht="114.75">
      <c r="B102" s="7" t="s">
        <v>346</v>
      </c>
      <c r="C102" s="25" t="s">
        <v>337</v>
      </c>
      <c r="D102" s="25" t="s">
        <v>333</v>
      </c>
      <c r="E102" s="90" t="s">
        <v>338</v>
      </c>
      <c r="F102" s="25" t="s">
        <v>347</v>
      </c>
      <c r="G102" s="26" t="s">
        <v>51</v>
      </c>
      <c r="H102" s="10">
        <v>14</v>
      </c>
      <c r="I102" s="19">
        <v>1719.49</v>
      </c>
      <c r="J102" s="1"/>
      <c r="K102" s="37"/>
      <c r="L102" s="37"/>
      <c r="M102" s="37"/>
      <c r="N102" s="37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</row>
    <row r="103" spans="2:53" s="47" customFormat="1" ht="140.25">
      <c r="B103" s="7" t="s">
        <v>348</v>
      </c>
      <c r="C103" s="25" t="s">
        <v>349</v>
      </c>
      <c r="D103" s="25" t="s">
        <v>333</v>
      </c>
      <c r="E103" s="25" t="s">
        <v>350</v>
      </c>
      <c r="F103" s="25" t="s">
        <v>351</v>
      </c>
      <c r="G103" s="26" t="s">
        <v>51</v>
      </c>
      <c r="H103" s="10">
        <v>32</v>
      </c>
      <c r="I103" s="19">
        <v>14700</v>
      </c>
      <c r="J103" s="1" t="s">
        <v>4309</v>
      </c>
      <c r="K103" s="37" t="s">
        <v>4177</v>
      </c>
      <c r="L103" s="37"/>
      <c r="M103" s="37">
        <v>9</v>
      </c>
      <c r="N103" s="37">
        <v>12100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</row>
    <row r="104" spans="2:53" s="47" customFormat="1" ht="114.75">
      <c r="B104" s="7" t="s">
        <v>352</v>
      </c>
      <c r="C104" s="25" t="s">
        <v>337</v>
      </c>
      <c r="D104" s="25" t="s">
        <v>333</v>
      </c>
      <c r="E104" s="90" t="s">
        <v>338</v>
      </c>
      <c r="F104" s="25" t="s">
        <v>353</v>
      </c>
      <c r="G104" s="26" t="s">
        <v>51</v>
      </c>
      <c r="H104" s="10">
        <v>2</v>
      </c>
      <c r="I104" s="19">
        <v>1420</v>
      </c>
      <c r="J104" s="1"/>
      <c r="K104" s="37"/>
      <c r="L104" s="37"/>
      <c r="M104" s="37"/>
      <c r="N104" s="37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</row>
    <row r="105" spans="2:53" s="47" customFormat="1" ht="114.75">
      <c r="B105" s="7" t="s">
        <v>354</v>
      </c>
      <c r="C105" s="25" t="s">
        <v>337</v>
      </c>
      <c r="D105" s="25" t="s">
        <v>333</v>
      </c>
      <c r="E105" s="90" t="s">
        <v>338</v>
      </c>
      <c r="F105" s="25" t="s">
        <v>355</v>
      </c>
      <c r="G105" s="26" t="s">
        <v>51</v>
      </c>
      <c r="H105" s="10">
        <v>14</v>
      </c>
      <c r="I105" s="19">
        <v>1420</v>
      </c>
      <c r="J105" s="1" t="s">
        <v>4315</v>
      </c>
      <c r="K105" s="37" t="s">
        <v>4177</v>
      </c>
      <c r="L105" s="37"/>
      <c r="M105" s="37">
        <v>20</v>
      </c>
      <c r="N105" s="37">
        <v>1400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</row>
    <row r="106" spans="2:53" s="47" customFormat="1" ht="127.5">
      <c r="B106" s="7" t="s">
        <v>356</v>
      </c>
      <c r="C106" s="25" t="s">
        <v>332</v>
      </c>
      <c r="D106" s="25" t="s">
        <v>333</v>
      </c>
      <c r="E106" s="25" t="s">
        <v>334</v>
      </c>
      <c r="F106" s="25" t="s">
        <v>357</v>
      </c>
      <c r="G106" s="26" t="s">
        <v>51</v>
      </c>
      <c r="H106" s="10">
        <v>16</v>
      </c>
      <c r="I106" s="19">
        <v>8290</v>
      </c>
      <c r="J106" s="1" t="s">
        <v>4181</v>
      </c>
      <c r="K106" s="37" t="s">
        <v>4177</v>
      </c>
      <c r="L106" s="37"/>
      <c r="M106" s="37">
        <v>2</v>
      </c>
      <c r="N106" s="37">
        <v>7815</v>
      </c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</row>
    <row r="107" spans="2:53" s="47" customFormat="1" ht="63.75">
      <c r="B107" s="7" t="s">
        <v>358</v>
      </c>
      <c r="C107" s="25" t="s">
        <v>359</v>
      </c>
      <c r="D107" s="25" t="s">
        <v>360</v>
      </c>
      <c r="E107" s="25" t="s">
        <v>361</v>
      </c>
      <c r="F107" s="25" t="s">
        <v>362</v>
      </c>
      <c r="G107" s="26" t="s">
        <v>51</v>
      </c>
      <c r="H107" s="10">
        <v>14</v>
      </c>
      <c r="I107" s="19">
        <v>6420</v>
      </c>
      <c r="J107" s="1"/>
      <c r="K107" s="37"/>
      <c r="L107" s="37"/>
      <c r="M107" s="37"/>
      <c r="N107" s="37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</row>
    <row r="108" spans="2:53" s="47" customFormat="1" ht="63.75">
      <c r="B108" s="7" t="s">
        <v>363</v>
      </c>
      <c r="C108" s="25" t="s">
        <v>359</v>
      </c>
      <c r="D108" s="25" t="s">
        <v>360</v>
      </c>
      <c r="E108" s="25" t="s">
        <v>361</v>
      </c>
      <c r="F108" s="25" t="s">
        <v>364</v>
      </c>
      <c r="G108" s="26" t="s">
        <v>51</v>
      </c>
      <c r="H108" s="10">
        <v>28</v>
      </c>
      <c r="I108" s="19">
        <v>6260</v>
      </c>
      <c r="J108" s="1" t="s">
        <v>4389</v>
      </c>
      <c r="K108" s="37" t="s">
        <v>4177</v>
      </c>
      <c r="L108" s="37"/>
      <c r="M108" s="37">
        <v>20</v>
      </c>
      <c r="N108" s="37">
        <v>5400</v>
      </c>
      <c r="O108" s="8"/>
      <c r="P108" s="8"/>
      <c r="Q108" s="8"/>
      <c r="R108" s="7"/>
      <c r="S108" s="7"/>
      <c r="T108" s="8" t="s">
        <v>4221</v>
      </c>
      <c r="U108" s="8" t="s">
        <v>4177</v>
      </c>
      <c r="V108" s="7">
        <v>40</v>
      </c>
      <c r="W108" s="7">
        <v>5936</v>
      </c>
      <c r="X108" s="8"/>
      <c r="Y108" s="10"/>
      <c r="Z108" s="7"/>
      <c r="AA108" s="7"/>
      <c r="AB108" s="7"/>
      <c r="AC108" s="10"/>
      <c r="AD108" s="10"/>
      <c r="AE108" s="10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</row>
    <row r="109" spans="2:53" s="47" customFormat="1" ht="63.75">
      <c r="B109" s="7" t="s">
        <v>365</v>
      </c>
      <c r="C109" s="25" t="s">
        <v>359</v>
      </c>
      <c r="D109" s="25" t="s">
        <v>360</v>
      </c>
      <c r="E109" s="25" t="s">
        <v>361</v>
      </c>
      <c r="F109" s="25" t="s">
        <v>366</v>
      </c>
      <c r="G109" s="26" t="s">
        <v>51</v>
      </c>
      <c r="H109" s="10">
        <v>18</v>
      </c>
      <c r="I109" s="19">
        <v>227</v>
      </c>
      <c r="J109" s="1"/>
      <c r="K109" s="37"/>
      <c r="L109" s="37"/>
      <c r="M109" s="37"/>
      <c r="N109" s="37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</row>
    <row r="110" spans="2:53" s="47" customFormat="1" ht="63.75">
      <c r="B110" s="7" t="s">
        <v>367</v>
      </c>
      <c r="C110" s="25" t="s">
        <v>359</v>
      </c>
      <c r="D110" s="25" t="s">
        <v>360</v>
      </c>
      <c r="E110" s="25" t="s">
        <v>361</v>
      </c>
      <c r="F110" s="25" t="s">
        <v>368</v>
      </c>
      <c r="G110" s="26" t="s">
        <v>51</v>
      </c>
      <c r="H110" s="10">
        <v>9</v>
      </c>
      <c r="I110" s="19">
        <v>275</v>
      </c>
      <c r="J110" s="1"/>
      <c r="K110" s="37"/>
      <c r="L110" s="37"/>
      <c r="M110" s="37"/>
      <c r="N110" s="37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</row>
    <row r="111" spans="2:53" s="47" customFormat="1" ht="63.75">
      <c r="B111" s="7" t="s">
        <v>369</v>
      </c>
      <c r="C111" s="25" t="s">
        <v>359</v>
      </c>
      <c r="D111" s="25" t="s">
        <v>360</v>
      </c>
      <c r="E111" s="25" t="s">
        <v>361</v>
      </c>
      <c r="F111" s="25" t="s">
        <v>370</v>
      </c>
      <c r="G111" s="26" t="s">
        <v>51</v>
      </c>
      <c r="H111" s="10">
        <v>9</v>
      </c>
      <c r="I111" s="19">
        <v>633</v>
      </c>
      <c r="J111" s="1"/>
      <c r="K111" s="37"/>
      <c r="L111" s="37"/>
      <c r="M111" s="37"/>
      <c r="N111" s="37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</row>
    <row r="112" spans="2:53" s="47" customFormat="1" ht="63.75">
      <c r="B112" s="7" t="s">
        <v>371</v>
      </c>
      <c r="C112" s="25" t="s">
        <v>359</v>
      </c>
      <c r="D112" s="25" t="s">
        <v>360</v>
      </c>
      <c r="E112" s="25" t="s">
        <v>361</v>
      </c>
      <c r="F112" s="25" t="s">
        <v>372</v>
      </c>
      <c r="G112" s="26" t="s">
        <v>51</v>
      </c>
      <c r="H112" s="10">
        <v>9</v>
      </c>
      <c r="I112" s="19">
        <v>633</v>
      </c>
      <c r="J112" s="1"/>
      <c r="K112" s="37"/>
      <c r="L112" s="37"/>
      <c r="M112" s="37"/>
      <c r="N112" s="37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</row>
    <row r="113" spans="2:53" s="47" customFormat="1" ht="63.75">
      <c r="B113" s="7" t="s">
        <v>373</v>
      </c>
      <c r="C113" s="25" t="s">
        <v>359</v>
      </c>
      <c r="D113" s="25" t="s">
        <v>360</v>
      </c>
      <c r="E113" s="25" t="s">
        <v>361</v>
      </c>
      <c r="F113" s="25" t="s">
        <v>374</v>
      </c>
      <c r="G113" s="26" t="s">
        <v>51</v>
      </c>
      <c r="H113" s="10">
        <v>2</v>
      </c>
      <c r="I113" s="19">
        <v>900</v>
      </c>
      <c r="J113" s="1"/>
      <c r="K113" s="37"/>
      <c r="L113" s="37"/>
      <c r="M113" s="37"/>
      <c r="N113" s="37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</row>
    <row r="114" spans="2:53" s="47" customFormat="1" ht="63.75">
      <c r="B114" s="7" t="s">
        <v>375</v>
      </c>
      <c r="C114" s="25" t="s">
        <v>359</v>
      </c>
      <c r="D114" s="25" t="s">
        <v>360</v>
      </c>
      <c r="E114" s="25" t="s">
        <v>361</v>
      </c>
      <c r="F114" s="25" t="s">
        <v>376</v>
      </c>
      <c r="G114" s="26" t="s">
        <v>51</v>
      </c>
      <c r="H114" s="10">
        <v>20</v>
      </c>
      <c r="I114" s="19">
        <v>860</v>
      </c>
      <c r="J114" s="1"/>
      <c r="K114" s="37"/>
      <c r="L114" s="37"/>
      <c r="M114" s="37"/>
      <c r="N114" s="37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</row>
    <row r="115" spans="2:53" s="47" customFormat="1" ht="38.25">
      <c r="B115" s="7" t="s">
        <v>377</v>
      </c>
      <c r="C115" s="25" t="s">
        <v>378</v>
      </c>
      <c r="D115" s="25" t="s">
        <v>379</v>
      </c>
      <c r="E115" s="85" t="s">
        <v>380</v>
      </c>
      <c r="F115" s="25" t="s">
        <v>381</v>
      </c>
      <c r="G115" s="26" t="s">
        <v>51</v>
      </c>
      <c r="H115" s="10">
        <v>18</v>
      </c>
      <c r="I115" s="19">
        <v>860</v>
      </c>
      <c r="J115" s="1" t="s">
        <v>4303</v>
      </c>
      <c r="K115" s="37" t="s">
        <v>4177</v>
      </c>
      <c r="L115" s="37"/>
      <c r="M115" s="37">
        <v>20</v>
      </c>
      <c r="N115" s="37">
        <v>4200</v>
      </c>
      <c r="O115" s="8" t="s">
        <v>4176</v>
      </c>
      <c r="P115" s="8" t="s">
        <v>4177</v>
      </c>
      <c r="Q115" s="8"/>
      <c r="R115" s="26">
        <v>30</v>
      </c>
      <c r="S115" s="7">
        <v>4200</v>
      </c>
      <c r="T115" s="8" t="s">
        <v>4179</v>
      </c>
      <c r="U115" s="10" t="s">
        <v>4177</v>
      </c>
      <c r="V115" s="26">
        <v>38</v>
      </c>
      <c r="W115" s="26">
        <v>4500</v>
      </c>
      <c r="X115" s="8" t="s">
        <v>4212</v>
      </c>
      <c r="Y115" s="10" t="s">
        <v>4177</v>
      </c>
      <c r="Z115" s="53">
        <v>5</v>
      </c>
      <c r="AA115" s="53">
        <v>4500</v>
      </c>
      <c r="AB115" s="53"/>
      <c r="AC115" s="10"/>
      <c r="AD115" s="10"/>
      <c r="AE115" s="10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</row>
    <row r="116" spans="2:53" s="47" customFormat="1" ht="38.25">
      <c r="B116" s="7" t="s">
        <v>382</v>
      </c>
      <c r="C116" s="25" t="s">
        <v>383</v>
      </c>
      <c r="D116" s="91" t="s">
        <v>384</v>
      </c>
      <c r="E116" s="25" t="s">
        <v>385</v>
      </c>
      <c r="F116" s="44"/>
      <c r="G116" s="92" t="s">
        <v>125</v>
      </c>
      <c r="H116" s="56">
        <v>200</v>
      </c>
      <c r="I116" s="20">
        <v>216.87</v>
      </c>
      <c r="J116" s="1" t="s">
        <v>4317</v>
      </c>
      <c r="K116" s="37" t="s">
        <v>4177</v>
      </c>
      <c r="L116" s="37"/>
      <c r="M116" s="37">
        <v>125</v>
      </c>
      <c r="N116" s="37">
        <v>202.68</v>
      </c>
      <c r="O116" s="8"/>
      <c r="P116" s="8"/>
      <c r="Q116" s="8"/>
      <c r="R116" s="53"/>
      <c r="S116" s="53"/>
      <c r="T116" s="8" t="s">
        <v>4222</v>
      </c>
      <c r="U116" s="10" t="s">
        <v>4177</v>
      </c>
      <c r="V116" s="7">
        <v>600</v>
      </c>
      <c r="W116" s="7">
        <v>220</v>
      </c>
      <c r="X116" s="8" t="s">
        <v>4223</v>
      </c>
      <c r="Y116" s="10" t="s">
        <v>4177</v>
      </c>
      <c r="Z116" s="26">
        <v>200</v>
      </c>
      <c r="AA116" s="7">
        <v>280</v>
      </c>
      <c r="AB116" s="7"/>
      <c r="AC116" s="10"/>
      <c r="AD116" s="10"/>
      <c r="AE116" s="10"/>
    </row>
    <row r="117" spans="2:53" s="47" customFormat="1" ht="38.25">
      <c r="B117" s="7" t="s">
        <v>386</v>
      </c>
      <c r="C117" s="25" t="s">
        <v>387</v>
      </c>
      <c r="D117" s="91" t="s">
        <v>384</v>
      </c>
      <c r="E117" s="25" t="s">
        <v>388</v>
      </c>
      <c r="F117" s="44"/>
      <c r="G117" s="92" t="s">
        <v>125</v>
      </c>
      <c r="H117" s="56">
        <v>200</v>
      </c>
      <c r="I117" s="20">
        <v>216.87</v>
      </c>
      <c r="J117" s="1" t="s">
        <v>4317</v>
      </c>
      <c r="K117" s="37" t="s">
        <v>4177</v>
      </c>
      <c r="L117" s="37"/>
      <c r="M117" s="37">
        <v>75</v>
      </c>
      <c r="N117" s="37">
        <v>202.68</v>
      </c>
      <c r="O117" s="8" t="s">
        <v>4224</v>
      </c>
      <c r="P117" s="8" t="s">
        <v>4177</v>
      </c>
      <c r="Q117" s="8"/>
      <c r="R117" s="7">
        <v>300</v>
      </c>
      <c r="S117" s="7">
        <v>190</v>
      </c>
      <c r="T117" s="8" t="s">
        <v>4222</v>
      </c>
      <c r="U117" s="10" t="s">
        <v>4177</v>
      </c>
      <c r="V117" s="7">
        <v>1200</v>
      </c>
      <c r="W117" s="7">
        <v>210</v>
      </c>
      <c r="X117" s="8" t="s">
        <v>4223</v>
      </c>
      <c r="Y117" s="10" t="s">
        <v>4177</v>
      </c>
      <c r="Z117" s="26">
        <v>200</v>
      </c>
      <c r="AA117" s="26">
        <v>280</v>
      </c>
      <c r="AB117" s="26"/>
      <c r="AC117" s="10"/>
      <c r="AD117" s="10"/>
      <c r="AE117" s="10"/>
    </row>
    <row r="118" spans="2:53" s="47" customFormat="1" ht="25.5">
      <c r="B118" s="7" t="s">
        <v>389</v>
      </c>
      <c r="C118" s="91" t="s">
        <v>390</v>
      </c>
      <c r="D118" s="91" t="s">
        <v>384</v>
      </c>
      <c r="E118" s="91" t="s">
        <v>391</v>
      </c>
      <c r="F118" s="44"/>
      <c r="G118" s="92" t="s">
        <v>125</v>
      </c>
      <c r="H118" s="56">
        <v>200</v>
      </c>
      <c r="I118" s="20">
        <v>216.87</v>
      </c>
      <c r="J118" s="1"/>
      <c r="K118" s="37"/>
      <c r="L118" s="37"/>
      <c r="M118" s="37"/>
      <c r="N118" s="37"/>
      <c r="O118" s="8" t="s">
        <v>4224</v>
      </c>
      <c r="P118" s="8" t="s">
        <v>4177</v>
      </c>
      <c r="Q118" s="8"/>
      <c r="R118" s="7">
        <v>300</v>
      </c>
      <c r="S118" s="7">
        <v>190</v>
      </c>
      <c r="T118" s="8" t="s">
        <v>4225</v>
      </c>
      <c r="U118" s="10" t="s">
        <v>4177</v>
      </c>
      <c r="V118" s="7">
        <v>90</v>
      </c>
      <c r="W118" s="7">
        <v>205</v>
      </c>
      <c r="X118" s="8"/>
      <c r="Y118" s="10"/>
      <c r="Z118" s="7"/>
      <c r="AA118" s="7"/>
      <c r="AB118" s="7"/>
      <c r="AC118" s="10"/>
      <c r="AD118" s="10"/>
      <c r="AE118" s="10"/>
    </row>
    <row r="119" spans="2:53" s="47" customFormat="1" ht="38.25">
      <c r="B119" s="7" t="s">
        <v>392</v>
      </c>
      <c r="C119" s="91" t="s">
        <v>393</v>
      </c>
      <c r="D119" s="91" t="s">
        <v>384</v>
      </c>
      <c r="E119" s="91" t="s">
        <v>394</v>
      </c>
      <c r="F119" s="44"/>
      <c r="G119" s="92" t="s">
        <v>125</v>
      </c>
      <c r="H119" s="56">
        <v>200</v>
      </c>
      <c r="I119" s="20">
        <v>216.87</v>
      </c>
      <c r="J119" s="1"/>
      <c r="K119" s="37"/>
      <c r="L119" s="37"/>
      <c r="M119" s="37"/>
      <c r="N119" s="37"/>
      <c r="O119" s="8"/>
      <c r="P119" s="8"/>
      <c r="Q119" s="8"/>
      <c r="R119" s="53"/>
      <c r="S119" s="53"/>
      <c r="T119" s="8" t="s">
        <v>4222</v>
      </c>
      <c r="U119" s="10" t="s">
        <v>4177</v>
      </c>
      <c r="V119" s="7">
        <v>300</v>
      </c>
      <c r="W119" s="7">
        <v>250</v>
      </c>
      <c r="X119" s="8" t="s">
        <v>4222</v>
      </c>
      <c r="Y119" s="10" t="s">
        <v>4177</v>
      </c>
      <c r="Z119" s="7">
        <v>300</v>
      </c>
      <c r="AA119" s="7">
        <v>250</v>
      </c>
      <c r="AB119" s="7"/>
      <c r="AC119" s="10"/>
      <c r="AD119" s="10"/>
      <c r="AE119" s="10"/>
    </row>
    <row r="120" spans="2:53" s="47" customFormat="1" ht="38.25">
      <c r="B120" s="7" t="s">
        <v>395</v>
      </c>
      <c r="C120" s="25" t="s">
        <v>396</v>
      </c>
      <c r="D120" s="91" t="s">
        <v>384</v>
      </c>
      <c r="E120" s="25" t="s">
        <v>397</v>
      </c>
      <c r="F120" s="44"/>
      <c r="G120" s="92" t="s">
        <v>125</v>
      </c>
      <c r="H120" s="56">
        <v>200</v>
      </c>
      <c r="I120" s="20">
        <v>216.87</v>
      </c>
      <c r="J120" s="1"/>
      <c r="K120" s="37"/>
      <c r="L120" s="37"/>
      <c r="M120" s="37"/>
      <c r="N120" s="37"/>
      <c r="O120" s="8" t="s">
        <v>4224</v>
      </c>
      <c r="P120" s="8" t="s">
        <v>4177</v>
      </c>
      <c r="Q120" s="8"/>
      <c r="R120" s="7">
        <v>300</v>
      </c>
      <c r="S120" s="7">
        <v>253</v>
      </c>
      <c r="T120" s="8" t="s">
        <v>4222</v>
      </c>
      <c r="U120" s="10" t="s">
        <v>4177</v>
      </c>
      <c r="V120" s="7">
        <v>600</v>
      </c>
      <c r="W120" s="7">
        <v>230</v>
      </c>
      <c r="X120" s="8" t="s">
        <v>4223</v>
      </c>
      <c r="Y120" s="10" t="s">
        <v>4177</v>
      </c>
      <c r="Z120" s="26">
        <v>200</v>
      </c>
      <c r="AA120" s="7">
        <v>280</v>
      </c>
      <c r="AB120" s="7"/>
      <c r="AC120" s="10"/>
      <c r="AD120" s="10"/>
      <c r="AE120" s="10"/>
    </row>
    <row r="121" spans="2:53" s="47" customFormat="1" ht="25.5">
      <c r="B121" s="7" t="s">
        <v>398</v>
      </c>
      <c r="C121" s="54" t="s">
        <v>399</v>
      </c>
      <c r="D121" s="54" t="s">
        <v>400</v>
      </c>
      <c r="E121" s="54" t="s">
        <v>401</v>
      </c>
      <c r="F121" s="25" t="s">
        <v>402</v>
      </c>
      <c r="G121" s="8" t="s">
        <v>105</v>
      </c>
      <c r="H121" s="56">
        <v>200</v>
      </c>
      <c r="I121" s="76">
        <v>378</v>
      </c>
      <c r="J121" s="1"/>
      <c r="K121" s="37"/>
      <c r="L121" s="37"/>
      <c r="M121" s="37"/>
      <c r="N121" s="37"/>
      <c r="O121" s="8" t="s">
        <v>4226</v>
      </c>
      <c r="P121" s="11" t="s">
        <v>4177</v>
      </c>
      <c r="Q121" s="11"/>
      <c r="R121" s="26">
        <v>200</v>
      </c>
      <c r="S121" s="88">
        <v>389</v>
      </c>
      <c r="T121" s="8" t="s">
        <v>4227</v>
      </c>
      <c r="U121" s="8" t="s">
        <v>4177</v>
      </c>
      <c r="V121" s="26">
        <v>100</v>
      </c>
      <c r="W121" s="26">
        <v>530</v>
      </c>
      <c r="X121" s="8" t="s">
        <v>4182</v>
      </c>
      <c r="Y121" s="10" t="s">
        <v>4177</v>
      </c>
      <c r="Z121" s="7">
        <v>100</v>
      </c>
      <c r="AA121" s="7">
        <v>429</v>
      </c>
      <c r="AB121" s="7"/>
      <c r="AC121" s="10"/>
      <c r="AD121" s="10"/>
      <c r="AE121" s="10"/>
    </row>
    <row r="122" spans="2:53" s="47" customFormat="1" ht="25.5">
      <c r="B122" s="7" t="s">
        <v>403</v>
      </c>
      <c r="C122" s="54" t="s">
        <v>399</v>
      </c>
      <c r="D122" s="54" t="s">
        <v>400</v>
      </c>
      <c r="E122" s="54" t="s">
        <v>401</v>
      </c>
      <c r="F122" s="62" t="s">
        <v>404</v>
      </c>
      <c r="G122" s="8" t="s">
        <v>105</v>
      </c>
      <c r="H122" s="93">
        <v>30</v>
      </c>
      <c r="I122" s="74">
        <v>754</v>
      </c>
      <c r="J122" s="1" t="s">
        <v>4307</v>
      </c>
      <c r="K122" s="37" t="s">
        <v>4177</v>
      </c>
      <c r="L122" s="37"/>
      <c r="M122" s="37">
        <v>5</v>
      </c>
      <c r="N122" s="37">
        <v>799.11</v>
      </c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2:53" s="47" customFormat="1" ht="39">
      <c r="B123" s="7" t="s">
        <v>405</v>
      </c>
      <c r="C123" s="94" t="s">
        <v>406</v>
      </c>
      <c r="D123" s="25" t="s">
        <v>407</v>
      </c>
      <c r="E123" s="94" t="s">
        <v>408</v>
      </c>
      <c r="F123" s="25" t="s">
        <v>409</v>
      </c>
      <c r="G123" s="8" t="s">
        <v>125</v>
      </c>
      <c r="H123" s="26">
        <v>50</v>
      </c>
      <c r="I123" s="76">
        <v>1104</v>
      </c>
      <c r="J123" s="1"/>
      <c r="K123" s="37"/>
      <c r="L123" s="37"/>
      <c r="M123" s="37"/>
      <c r="N123" s="37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2:53" s="47" customFormat="1" ht="39">
      <c r="B124" s="7" t="s">
        <v>410</v>
      </c>
      <c r="C124" s="94" t="s">
        <v>406</v>
      </c>
      <c r="D124" s="25" t="s">
        <v>407</v>
      </c>
      <c r="E124" s="94" t="s">
        <v>408</v>
      </c>
      <c r="F124" s="25" t="s">
        <v>411</v>
      </c>
      <c r="G124" s="8" t="s">
        <v>125</v>
      </c>
      <c r="H124" s="26">
        <v>50</v>
      </c>
      <c r="I124" s="76">
        <v>1304</v>
      </c>
      <c r="J124" s="1"/>
      <c r="K124" s="37"/>
      <c r="L124" s="37"/>
      <c r="M124" s="37"/>
      <c r="N124" s="37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2:53" s="47" customFormat="1" ht="102">
      <c r="B125" s="7" t="s">
        <v>412</v>
      </c>
      <c r="C125" s="25" t="s">
        <v>413</v>
      </c>
      <c r="D125" s="25" t="s">
        <v>414</v>
      </c>
      <c r="E125" s="25" t="s">
        <v>415</v>
      </c>
      <c r="F125" s="25" t="s">
        <v>416</v>
      </c>
      <c r="G125" s="26" t="s">
        <v>51</v>
      </c>
      <c r="H125" s="10">
        <v>30</v>
      </c>
      <c r="I125" s="19">
        <v>11463.98</v>
      </c>
      <c r="J125" s="1" t="s">
        <v>4315</v>
      </c>
      <c r="K125" s="37" t="s">
        <v>4177</v>
      </c>
      <c r="L125" s="37"/>
      <c r="M125" s="37">
        <v>24</v>
      </c>
      <c r="N125" s="37">
        <v>12000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</row>
    <row r="126" spans="2:53" s="47" customFormat="1" ht="63.75">
      <c r="B126" s="7" t="s">
        <v>417</v>
      </c>
      <c r="C126" s="54" t="s">
        <v>418</v>
      </c>
      <c r="D126" s="54" t="s">
        <v>419</v>
      </c>
      <c r="E126" s="54" t="s">
        <v>420</v>
      </c>
      <c r="F126" s="25" t="s">
        <v>168</v>
      </c>
      <c r="G126" s="8" t="s">
        <v>125</v>
      </c>
      <c r="H126" s="56">
        <v>900</v>
      </c>
      <c r="I126" s="76">
        <v>187</v>
      </c>
      <c r="J126" s="1" t="s">
        <v>4306</v>
      </c>
      <c r="K126" s="37" t="s">
        <v>4191</v>
      </c>
      <c r="L126" s="37"/>
      <c r="M126" s="37">
        <v>900</v>
      </c>
      <c r="N126" s="37">
        <v>174.11</v>
      </c>
      <c r="O126" s="8"/>
      <c r="P126" s="8"/>
      <c r="Q126" s="8"/>
      <c r="R126" s="7"/>
      <c r="S126" s="7"/>
      <c r="T126" s="8" t="s">
        <v>4210</v>
      </c>
      <c r="U126" s="10" t="s">
        <v>4177</v>
      </c>
      <c r="V126" s="7">
        <v>100</v>
      </c>
      <c r="W126" s="7">
        <v>120</v>
      </c>
      <c r="X126" s="8" t="s">
        <v>4210</v>
      </c>
      <c r="Y126" s="10" t="s">
        <v>4177</v>
      </c>
      <c r="Z126" s="7">
        <v>100</v>
      </c>
      <c r="AA126" s="7">
        <v>120</v>
      </c>
      <c r="AB126" s="7"/>
      <c r="AC126" s="10"/>
      <c r="AD126" s="10"/>
      <c r="AE126" s="10"/>
    </row>
    <row r="127" spans="2:53" s="47" customFormat="1" ht="51">
      <c r="B127" s="7" t="s">
        <v>421</v>
      </c>
      <c r="C127" s="48" t="s">
        <v>422</v>
      </c>
      <c r="D127" s="44" t="s">
        <v>423</v>
      </c>
      <c r="E127" s="44" t="s">
        <v>424</v>
      </c>
      <c r="F127" s="25" t="s">
        <v>425</v>
      </c>
      <c r="G127" s="26" t="s">
        <v>51</v>
      </c>
      <c r="H127" s="10">
        <v>36</v>
      </c>
      <c r="I127" s="19">
        <v>138672</v>
      </c>
      <c r="J127" s="1" t="s">
        <v>4318</v>
      </c>
      <c r="K127" s="37" t="s">
        <v>4177</v>
      </c>
      <c r="L127" s="37"/>
      <c r="M127" s="37">
        <v>46</v>
      </c>
      <c r="N127" s="37">
        <v>140954</v>
      </c>
      <c r="O127" s="11" t="s">
        <v>4228</v>
      </c>
      <c r="P127" s="13" t="s">
        <v>4177</v>
      </c>
      <c r="Q127" s="13"/>
      <c r="R127" s="53">
        <v>50</v>
      </c>
      <c r="S127" s="7" t="s">
        <v>4229</v>
      </c>
      <c r="T127" s="8" t="s">
        <v>4230</v>
      </c>
      <c r="U127" s="10" t="s">
        <v>4177</v>
      </c>
      <c r="V127" s="7">
        <v>16</v>
      </c>
      <c r="W127" s="7">
        <v>181553</v>
      </c>
      <c r="X127" s="13" t="s">
        <v>4230</v>
      </c>
      <c r="Y127" s="13" t="s">
        <v>4177</v>
      </c>
      <c r="Z127" s="52">
        <v>30</v>
      </c>
      <c r="AA127" s="53">
        <v>165000</v>
      </c>
      <c r="AB127" s="53"/>
      <c r="AC127" s="10"/>
      <c r="AD127" s="10"/>
      <c r="AE127" s="10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</row>
    <row r="128" spans="2:53" s="47" customFormat="1" ht="63.75">
      <c r="B128" s="7" t="s">
        <v>426</v>
      </c>
      <c r="C128" s="48" t="s">
        <v>422</v>
      </c>
      <c r="D128" s="44" t="s">
        <v>423</v>
      </c>
      <c r="E128" s="44" t="s">
        <v>424</v>
      </c>
      <c r="F128" s="25" t="s">
        <v>427</v>
      </c>
      <c r="G128" s="26" t="s">
        <v>51</v>
      </c>
      <c r="H128" s="10">
        <v>2</v>
      </c>
      <c r="I128" s="19">
        <v>422650</v>
      </c>
      <c r="J128" s="1" t="s">
        <v>4319</v>
      </c>
      <c r="K128" s="37" t="s">
        <v>4177</v>
      </c>
      <c r="L128" s="37"/>
      <c r="M128" s="37">
        <v>7</v>
      </c>
      <c r="N128" s="37">
        <v>553571</v>
      </c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</row>
    <row r="129" spans="2:57" s="47" customFormat="1" ht="102">
      <c r="B129" s="7" t="s">
        <v>428</v>
      </c>
      <c r="C129" s="25" t="s">
        <v>429</v>
      </c>
      <c r="D129" s="25" t="s">
        <v>430</v>
      </c>
      <c r="E129" s="25" t="s">
        <v>431</v>
      </c>
      <c r="F129" s="25" t="s">
        <v>432</v>
      </c>
      <c r="G129" s="26" t="s">
        <v>51</v>
      </c>
      <c r="H129" s="8">
        <v>12</v>
      </c>
      <c r="I129" s="19">
        <v>287825</v>
      </c>
      <c r="J129" s="1" t="s">
        <v>4373</v>
      </c>
      <c r="K129" s="37" t="s">
        <v>4177</v>
      </c>
      <c r="L129" s="37"/>
      <c r="M129" s="37">
        <v>4</v>
      </c>
      <c r="N129" s="37">
        <v>268995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</row>
    <row r="130" spans="2:57" s="47" customFormat="1" ht="51">
      <c r="B130" s="7" t="s">
        <v>433</v>
      </c>
      <c r="C130" s="25" t="s">
        <v>434</v>
      </c>
      <c r="D130" s="25" t="s">
        <v>435</v>
      </c>
      <c r="E130" s="25" t="s">
        <v>436</v>
      </c>
      <c r="F130" s="83" t="s">
        <v>273</v>
      </c>
      <c r="G130" s="8" t="s">
        <v>148</v>
      </c>
      <c r="H130" s="8">
        <v>5</v>
      </c>
      <c r="I130" s="19">
        <v>1313</v>
      </c>
      <c r="J130" s="1" t="s">
        <v>4306</v>
      </c>
      <c r="K130" s="37" t="s">
        <v>4177</v>
      </c>
      <c r="L130" s="37"/>
      <c r="M130" s="37">
        <v>2</v>
      </c>
      <c r="N130" s="37">
        <v>1227</v>
      </c>
      <c r="O130" s="13"/>
      <c r="P130" s="13"/>
      <c r="Q130" s="13"/>
      <c r="R130" s="52"/>
      <c r="S130" s="52"/>
      <c r="T130" s="8"/>
      <c r="U130" s="10"/>
      <c r="V130" s="7"/>
      <c r="W130" s="7"/>
      <c r="X130" s="8" t="s">
        <v>4192</v>
      </c>
      <c r="Y130" s="10"/>
      <c r="Z130" s="7">
        <v>5</v>
      </c>
      <c r="AA130" s="7">
        <v>1200</v>
      </c>
      <c r="AB130" s="7"/>
      <c r="AC130" s="10"/>
      <c r="AD130" s="10"/>
      <c r="AE130" s="10"/>
    </row>
    <row r="131" spans="2:57" s="47" customFormat="1" ht="25.5">
      <c r="B131" s="7" t="s">
        <v>437</v>
      </c>
      <c r="C131" s="25" t="s">
        <v>438</v>
      </c>
      <c r="D131" s="25" t="s">
        <v>439</v>
      </c>
      <c r="E131" s="25" t="s">
        <v>440</v>
      </c>
      <c r="F131" s="25" t="s">
        <v>441</v>
      </c>
      <c r="G131" s="26" t="s">
        <v>51</v>
      </c>
      <c r="H131" s="10">
        <v>2032</v>
      </c>
      <c r="I131" s="19">
        <v>57.24</v>
      </c>
      <c r="J131" s="1" t="s">
        <v>4303</v>
      </c>
      <c r="K131" s="37" t="s">
        <v>4177</v>
      </c>
      <c r="L131" s="37"/>
      <c r="M131" s="37">
        <v>1515</v>
      </c>
      <c r="N131" s="37">
        <v>53.57</v>
      </c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</row>
    <row r="132" spans="2:57" s="47" customFormat="1" ht="25.5">
      <c r="B132" s="7" t="s">
        <v>442</v>
      </c>
      <c r="C132" s="25" t="s">
        <v>438</v>
      </c>
      <c r="D132" s="25" t="s">
        <v>439</v>
      </c>
      <c r="E132" s="25" t="s">
        <v>440</v>
      </c>
      <c r="F132" s="25" t="s">
        <v>443</v>
      </c>
      <c r="G132" s="26" t="s">
        <v>51</v>
      </c>
      <c r="H132" s="10">
        <v>32</v>
      </c>
      <c r="I132" s="95">
        <v>57.24</v>
      </c>
      <c r="J132" s="1"/>
      <c r="K132" s="37"/>
      <c r="L132" s="37"/>
      <c r="M132" s="37"/>
      <c r="N132" s="37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</row>
    <row r="133" spans="2:57" s="47" customFormat="1" ht="25.5">
      <c r="B133" s="7" t="s">
        <v>444</v>
      </c>
      <c r="C133" s="25" t="s">
        <v>445</v>
      </c>
      <c r="D133" s="25" t="s">
        <v>446</v>
      </c>
      <c r="E133" s="25" t="s">
        <v>447</v>
      </c>
      <c r="F133" s="44" t="s">
        <v>448</v>
      </c>
      <c r="G133" s="26" t="s">
        <v>51</v>
      </c>
      <c r="H133" s="7">
        <v>16</v>
      </c>
      <c r="I133" s="19">
        <v>8500</v>
      </c>
      <c r="J133" s="1" t="s">
        <v>4312</v>
      </c>
      <c r="K133" s="37" t="s">
        <v>4177</v>
      </c>
      <c r="L133" s="37"/>
      <c r="M133" s="37">
        <v>9</v>
      </c>
      <c r="N133" s="37">
        <v>7008.93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</row>
    <row r="134" spans="2:57" s="47" customFormat="1" ht="51">
      <c r="B134" s="7" t="s">
        <v>449</v>
      </c>
      <c r="C134" s="85" t="s">
        <v>450</v>
      </c>
      <c r="D134" s="44" t="s">
        <v>451</v>
      </c>
      <c r="E134" s="44" t="s">
        <v>452</v>
      </c>
      <c r="F134" s="25" t="s">
        <v>453</v>
      </c>
      <c r="G134" s="8" t="s">
        <v>454</v>
      </c>
      <c r="H134" s="73">
        <v>1</v>
      </c>
      <c r="I134" s="20">
        <v>215279.99999999997</v>
      </c>
      <c r="J134" s="1"/>
      <c r="K134" s="37"/>
      <c r="L134" s="37"/>
      <c r="M134" s="37"/>
      <c r="N134" s="37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</row>
    <row r="135" spans="2:57" s="61" customFormat="1" ht="26.25">
      <c r="B135" s="7" t="s">
        <v>455</v>
      </c>
      <c r="C135" s="96" t="s">
        <v>456</v>
      </c>
      <c r="D135" s="94" t="s">
        <v>457</v>
      </c>
      <c r="E135" s="94" t="s">
        <v>458</v>
      </c>
      <c r="F135" s="25" t="s">
        <v>459</v>
      </c>
      <c r="G135" s="26" t="s">
        <v>51</v>
      </c>
      <c r="H135" s="10">
        <v>9</v>
      </c>
      <c r="I135" s="19">
        <v>4518.6000000000004</v>
      </c>
      <c r="J135" s="1"/>
      <c r="K135" s="37"/>
      <c r="L135" s="37"/>
      <c r="M135" s="37"/>
      <c r="N135" s="37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47"/>
      <c r="BC135" s="47"/>
      <c r="BD135" s="47"/>
      <c r="BE135" s="47"/>
    </row>
    <row r="136" spans="2:57" s="69" customFormat="1" ht="38.25">
      <c r="B136" s="7" t="s">
        <v>460</v>
      </c>
      <c r="C136" s="54" t="s">
        <v>461</v>
      </c>
      <c r="D136" s="25" t="s">
        <v>462</v>
      </c>
      <c r="E136" s="25" t="s">
        <v>463</v>
      </c>
      <c r="F136" s="25" t="s">
        <v>464</v>
      </c>
      <c r="G136" s="13" t="s">
        <v>125</v>
      </c>
      <c r="H136" s="80">
        <v>4000</v>
      </c>
      <c r="I136" s="81">
        <v>260</v>
      </c>
      <c r="J136" s="1" t="s">
        <v>4504</v>
      </c>
      <c r="K136" s="37" t="s">
        <v>4177</v>
      </c>
      <c r="L136" s="37"/>
      <c r="M136" s="37">
        <v>5025</v>
      </c>
      <c r="N136" s="37">
        <v>248.21</v>
      </c>
      <c r="O136" s="11" t="s">
        <v>4231</v>
      </c>
      <c r="P136" s="11" t="s">
        <v>4191</v>
      </c>
      <c r="Q136" s="8"/>
      <c r="R136" s="26">
        <v>36</v>
      </c>
      <c r="S136" s="7">
        <v>119</v>
      </c>
      <c r="T136" s="8" t="s">
        <v>4232</v>
      </c>
      <c r="U136" s="8" t="s">
        <v>4177</v>
      </c>
      <c r="V136" s="26">
        <v>50</v>
      </c>
      <c r="W136" s="26">
        <v>151.19999999999999</v>
      </c>
      <c r="X136" s="13" t="s">
        <v>4233</v>
      </c>
      <c r="Y136" s="10" t="s">
        <v>4177</v>
      </c>
      <c r="Z136" s="52">
        <v>27</v>
      </c>
      <c r="AA136" s="53">
        <v>272.39999999999998</v>
      </c>
      <c r="AB136" s="53"/>
      <c r="AC136" s="10"/>
      <c r="AD136" s="10"/>
      <c r="AE136" s="10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2:57" s="69" customFormat="1" ht="25.5">
      <c r="B137" s="7" t="s">
        <v>465</v>
      </c>
      <c r="C137" s="25" t="s">
        <v>466</v>
      </c>
      <c r="D137" s="25" t="s">
        <v>467</v>
      </c>
      <c r="E137" s="25" t="s">
        <v>468</v>
      </c>
      <c r="F137" s="25" t="s">
        <v>469</v>
      </c>
      <c r="G137" s="26" t="s">
        <v>51</v>
      </c>
      <c r="H137" s="10">
        <v>20</v>
      </c>
      <c r="I137" s="19">
        <v>6018.75</v>
      </c>
      <c r="J137" s="1" t="s">
        <v>4315</v>
      </c>
      <c r="K137" s="37" t="s">
        <v>4177</v>
      </c>
      <c r="L137" s="37"/>
      <c r="M137" s="37">
        <v>26</v>
      </c>
      <c r="N137" s="37">
        <v>5625</v>
      </c>
      <c r="O137" s="8" t="s">
        <v>4181</v>
      </c>
      <c r="P137" s="8" t="s">
        <v>4177</v>
      </c>
      <c r="Q137" s="8"/>
      <c r="R137" s="26">
        <v>35</v>
      </c>
      <c r="S137" s="7">
        <v>6700</v>
      </c>
      <c r="T137" s="13" t="s">
        <v>4181</v>
      </c>
      <c r="U137" s="58" t="s">
        <v>4177</v>
      </c>
      <c r="V137" s="7">
        <v>23</v>
      </c>
      <c r="W137" s="7">
        <f>7400*5.02</f>
        <v>37148</v>
      </c>
      <c r="X137" s="8"/>
      <c r="Y137" s="10"/>
      <c r="Z137" s="7"/>
      <c r="AA137" s="7"/>
      <c r="AB137" s="7"/>
      <c r="AC137" s="10"/>
      <c r="AD137" s="10"/>
      <c r="AE137" s="10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47"/>
      <c r="BC137" s="47"/>
      <c r="BD137" s="47"/>
      <c r="BE137" s="47"/>
    </row>
    <row r="138" spans="2:57" s="69" customFormat="1" ht="102">
      <c r="B138" s="7" t="s">
        <v>470</v>
      </c>
      <c r="C138" s="25" t="s">
        <v>471</v>
      </c>
      <c r="D138" s="25" t="s">
        <v>472</v>
      </c>
      <c r="E138" s="44" t="s">
        <v>473</v>
      </c>
      <c r="F138" s="25" t="s">
        <v>474</v>
      </c>
      <c r="G138" s="26" t="s">
        <v>51</v>
      </c>
      <c r="H138" s="10">
        <v>10</v>
      </c>
      <c r="I138" s="19">
        <v>554300</v>
      </c>
      <c r="J138" s="1" t="s">
        <v>4315</v>
      </c>
      <c r="K138" s="37" t="s">
        <v>4177</v>
      </c>
      <c r="L138" s="37"/>
      <c r="M138" s="37">
        <v>6</v>
      </c>
      <c r="N138" s="37">
        <v>549000</v>
      </c>
      <c r="O138" s="8" t="s">
        <v>4234</v>
      </c>
      <c r="P138" s="13" t="s">
        <v>4177</v>
      </c>
      <c r="Q138" s="13"/>
      <c r="R138" s="26">
        <v>3</v>
      </c>
      <c r="S138" s="7">
        <v>663839</v>
      </c>
      <c r="T138" s="13"/>
      <c r="U138" s="58"/>
      <c r="V138" s="53"/>
      <c r="W138" s="53"/>
      <c r="X138" s="13"/>
      <c r="Y138" s="58"/>
      <c r="Z138" s="53"/>
      <c r="AA138" s="53"/>
      <c r="AB138" s="53"/>
      <c r="AC138" s="10"/>
      <c r="AD138" s="10"/>
      <c r="AE138" s="10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47"/>
      <c r="BC138" s="47"/>
      <c r="BD138" s="47"/>
      <c r="BE138" s="47"/>
    </row>
    <row r="139" spans="2:57" s="69" customFormat="1" ht="38.25">
      <c r="B139" s="7" t="s">
        <v>475</v>
      </c>
      <c r="C139" s="44" t="s">
        <v>476</v>
      </c>
      <c r="D139" s="44" t="s">
        <v>477</v>
      </c>
      <c r="E139" s="25" t="s">
        <v>478</v>
      </c>
      <c r="F139" s="44" t="s">
        <v>479</v>
      </c>
      <c r="G139" s="11" t="s">
        <v>480</v>
      </c>
      <c r="H139" s="56">
        <v>5</v>
      </c>
      <c r="I139" s="20">
        <v>172000</v>
      </c>
      <c r="J139" s="1" t="s">
        <v>4338</v>
      </c>
      <c r="K139" s="37" t="s">
        <v>4177</v>
      </c>
      <c r="L139" s="37"/>
      <c r="M139" s="37">
        <v>13.369</v>
      </c>
      <c r="N139" s="37">
        <v>176785.71</v>
      </c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2:57" s="69" customFormat="1" ht="26.25">
      <c r="B140" s="7" t="s">
        <v>481</v>
      </c>
      <c r="C140" s="85" t="s">
        <v>482</v>
      </c>
      <c r="D140" s="44" t="s">
        <v>483</v>
      </c>
      <c r="E140" s="44" t="s">
        <v>484</v>
      </c>
      <c r="F140" s="25" t="s">
        <v>485</v>
      </c>
      <c r="G140" s="8" t="s">
        <v>454</v>
      </c>
      <c r="H140" s="97">
        <v>1</v>
      </c>
      <c r="I140" s="20">
        <v>30705</v>
      </c>
      <c r="J140" s="1"/>
      <c r="K140" s="37"/>
      <c r="L140" s="37"/>
      <c r="M140" s="37"/>
      <c r="N140" s="37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47"/>
      <c r="BC140" s="47"/>
      <c r="BD140" s="47"/>
      <c r="BE140" s="47"/>
    </row>
    <row r="141" spans="2:57" s="69" customFormat="1" ht="26.25">
      <c r="B141" s="7" t="s">
        <v>486</v>
      </c>
      <c r="C141" s="85" t="s">
        <v>482</v>
      </c>
      <c r="D141" s="100" t="s">
        <v>483</v>
      </c>
      <c r="E141" s="100" t="s">
        <v>484</v>
      </c>
      <c r="F141" s="25" t="s">
        <v>487</v>
      </c>
      <c r="G141" s="8" t="s">
        <v>454</v>
      </c>
      <c r="H141" s="97">
        <v>1</v>
      </c>
      <c r="I141" s="20">
        <v>31739.999999999996</v>
      </c>
      <c r="J141" s="1"/>
      <c r="K141" s="37"/>
      <c r="L141" s="37"/>
      <c r="M141" s="37"/>
      <c r="N141" s="37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47"/>
      <c r="BC141" s="47"/>
      <c r="BD141" s="47"/>
      <c r="BE141" s="47"/>
    </row>
    <row r="142" spans="2:57" s="69" customFormat="1" ht="26.25">
      <c r="B142" s="7" t="s">
        <v>488</v>
      </c>
      <c r="C142" s="85" t="s">
        <v>482</v>
      </c>
      <c r="D142" s="44" t="s">
        <v>483</v>
      </c>
      <c r="E142" s="44" t="s">
        <v>484</v>
      </c>
      <c r="F142" s="25" t="s">
        <v>489</v>
      </c>
      <c r="G142" s="8" t="s">
        <v>454</v>
      </c>
      <c r="H142" s="97">
        <v>1</v>
      </c>
      <c r="I142" s="20">
        <v>22080</v>
      </c>
      <c r="J142" s="1"/>
      <c r="K142" s="37"/>
      <c r="L142" s="37"/>
      <c r="M142" s="37"/>
      <c r="N142" s="37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61"/>
      <c r="BC142" s="61"/>
      <c r="BD142" s="61"/>
      <c r="BE142" s="61"/>
    </row>
    <row r="143" spans="2:57" s="69" customFormat="1" ht="26.25">
      <c r="B143" s="7" t="s">
        <v>490</v>
      </c>
      <c r="C143" s="101" t="s">
        <v>482</v>
      </c>
      <c r="D143" s="44" t="s">
        <v>483</v>
      </c>
      <c r="E143" s="44" t="s">
        <v>484</v>
      </c>
      <c r="F143" s="25" t="s">
        <v>491</v>
      </c>
      <c r="G143" s="8" t="s">
        <v>454</v>
      </c>
      <c r="H143" s="97">
        <v>2</v>
      </c>
      <c r="I143" s="20">
        <v>23114.999999999996</v>
      </c>
      <c r="J143" s="1"/>
      <c r="K143" s="37"/>
      <c r="L143" s="37"/>
      <c r="M143" s="37"/>
      <c r="N143" s="37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</row>
    <row r="144" spans="2:57" s="69" customFormat="1" ht="26.25">
      <c r="B144" s="7" t="s">
        <v>492</v>
      </c>
      <c r="C144" s="85" t="s">
        <v>482</v>
      </c>
      <c r="D144" s="44" t="s">
        <v>483</v>
      </c>
      <c r="E144" s="44" t="s">
        <v>484</v>
      </c>
      <c r="F144" s="25" t="s">
        <v>493</v>
      </c>
      <c r="G144" s="8" t="s">
        <v>454</v>
      </c>
      <c r="H144" s="97">
        <v>2</v>
      </c>
      <c r="I144" s="20">
        <v>24839.999999999996</v>
      </c>
      <c r="J144" s="1"/>
      <c r="K144" s="37"/>
      <c r="L144" s="37"/>
      <c r="M144" s="37"/>
      <c r="N144" s="37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</row>
    <row r="145" spans="2:57" s="69" customFormat="1" ht="26.25">
      <c r="B145" s="7" t="s">
        <v>494</v>
      </c>
      <c r="C145" s="85" t="s">
        <v>482</v>
      </c>
      <c r="D145" s="44" t="s">
        <v>483</v>
      </c>
      <c r="E145" s="44" t="s">
        <v>484</v>
      </c>
      <c r="F145" s="25" t="s">
        <v>495</v>
      </c>
      <c r="G145" s="8" t="s">
        <v>454</v>
      </c>
      <c r="H145" s="97">
        <v>1</v>
      </c>
      <c r="I145" s="20">
        <v>23114.999999999996</v>
      </c>
      <c r="J145" s="1"/>
      <c r="K145" s="37"/>
      <c r="L145" s="37"/>
      <c r="M145" s="37"/>
      <c r="N145" s="37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</row>
    <row r="146" spans="2:57" s="69" customFormat="1" ht="38.25">
      <c r="B146" s="7" t="s">
        <v>496</v>
      </c>
      <c r="C146" s="102" t="s">
        <v>497</v>
      </c>
      <c r="D146" s="103" t="s">
        <v>498</v>
      </c>
      <c r="E146" s="103" t="s">
        <v>499</v>
      </c>
      <c r="F146" s="103" t="s">
        <v>500</v>
      </c>
      <c r="G146" s="26" t="s">
        <v>51</v>
      </c>
      <c r="H146" s="10">
        <v>10</v>
      </c>
      <c r="I146" s="19">
        <v>382</v>
      </c>
      <c r="J146" s="1" t="s">
        <v>4303</v>
      </c>
      <c r="K146" s="37" t="s">
        <v>4177</v>
      </c>
      <c r="L146" s="37"/>
      <c r="M146" s="37">
        <v>6</v>
      </c>
      <c r="N146" s="37">
        <v>357.14</v>
      </c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</row>
    <row r="147" spans="2:57" s="69" customFormat="1" ht="38.25">
      <c r="B147" s="7" t="s">
        <v>501</v>
      </c>
      <c r="C147" s="48" t="s">
        <v>497</v>
      </c>
      <c r="D147" s="25" t="s">
        <v>498</v>
      </c>
      <c r="E147" s="25" t="s">
        <v>499</v>
      </c>
      <c r="F147" s="25" t="s">
        <v>502</v>
      </c>
      <c r="G147" s="26" t="s">
        <v>51</v>
      </c>
      <c r="H147" s="10">
        <v>32</v>
      </c>
      <c r="I147" s="19">
        <v>382</v>
      </c>
      <c r="J147" s="1" t="s">
        <v>4303</v>
      </c>
      <c r="K147" s="37" t="s">
        <v>4177</v>
      </c>
      <c r="L147" s="37"/>
      <c r="M147" s="37">
        <v>28</v>
      </c>
      <c r="N147" s="37">
        <v>357.14</v>
      </c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</row>
    <row r="148" spans="2:57" s="69" customFormat="1" ht="38.25">
      <c r="B148" s="7" t="s">
        <v>503</v>
      </c>
      <c r="C148" s="25" t="s">
        <v>504</v>
      </c>
      <c r="D148" s="25" t="s">
        <v>505</v>
      </c>
      <c r="E148" s="25" t="s">
        <v>506</v>
      </c>
      <c r="F148" s="25" t="s">
        <v>507</v>
      </c>
      <c r="G148" s="26" t="s">
        <v>51</v>
      </c>
      <c r="H148" s="10">
        <v>20</v>
      </c>
      <c r="I148" s="19">
        <v>573.1</v>
      </c>
      <c r="J148" s="1" t="s">
        <v>4303</v>
      </c>
      <c r="K148" s="37" t="s">
        <v>4177</v>
      </c>
      <c r="L148" s="37"/>
      <c r="M148" s="37">
        <v>7</v>
      </c>
      <c r="N148" s="37">
        <v>535.71</v>
      </c>
      <c r="O148" s="8" t="s">
        <v>4176</v>
      </c>
      <c r="P148" s="8" t="s">
        <v>4177</v>
      </c>
      <c r="Q148" s="8"/>
      <c r="R148" s="26">
        <v>40</v>
      </c>
      <c r="S148" s="7">
        <v>550</v>
      </c>
      <c r="T148" s="8" t="s">
        <v>4235</v>
      </c>
      <c r="U148" s="10" t="s">
        <v>4177</v>
      </c>
      <c r="V148" s="7">
        <v>49</v>
      </c>
      <c r="W148" s="7">
        <v>600</v>
      </c>
      <c r="X148" s="8" t="s">
        <v>4212</v>
      </c>
      <c r="Y148" s="10" t="s">
        <v>4177</v>
      </c>
      <c r="Z148" s="52">
        <v>8</v>
      </c>
      <c r="AA148" s="52">
        <v>600</v>
      </c>
      <c r="AB148" s="52"/>
      <c r="AC148" s="10"/>
      <c r="AD148" s="10"/>
      <c r="AE148" s="10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</row>
    <row r="149" spans="2:57" s="69" customFormat="1" ht="76.5">
      <c r="B149" s="7" t="s">
        <v>508</v>
      </c>
      <c r="C149" s="54" t="s">
        <v>509</v>
      </c>
      <c r="D149" s="54" t="s">
        <v>510</v>
      </c>
      <c r="E149" s="54" t="s">
        <v>511</v>
      </c>
      <c r="F149" s="25" t="s">
        <v>512</v>
      </c>
      <c r="G149" s="8" t="s">
        <v>125</v>
      </c>
      <c r="H149" s="56">
        <v>24000</v>
      </c>
      <c r="I149" s="20">
        <v>43</v>
      </c>
      <c r="J149" s="1" t="s">
        <v>4320</v>
      </c>
      <c r="K149" s="37" t="s">
        <v>4191</v>
      </c>
      <c r="L149" s="37"/>
      <c r="M149" s="37">
        <v>24000</v>
      </c>
      <c r="N149" s="37">
        <v>40</v>
      </c>
      <c r="O149" s="8" t="s">
        <v>4236</v>
      </c>
      <c r="P149" s="8" t="s">
        <v>4191</v>
      </c>
      <c r="Q149" s="8">
        <v>100</v>
      </c>
      <c r="R149" s="26">
        <v>24000</v>
      </c>
      <c r="S149" s="26">
        <v>40</v>
      </c>
      <c r="T149" s="8" t="s">
        <v>4237</v>
      </c>
      <c r="U149" s="10" t="s">
        <v>4177</v>
      </c>
      <c r="V149" s="7">
        <v>13750</v>
      </c>
      <c r="W149" s="7">
        <v>215</v>
      </c>
      <c r="X149" s="8"/>
      <c r="Y149" s="10"/>
      <c r="Z149" s="7"/>
      <c r="AA149" s="7"/>
      <c r="AB149" s="7"/>
      <c r="AC149" s="10"/>
      <c r="AD149" s="10"/>
      <c r="AE149" s="10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</row>
    <row r="150" spans="2:57" s="69" customFormat="1" ht="38.25">
      <c r="B150" s="7" t="s">
        <v>513</v>
      </c>
      <c r="C150" s="54" t="s">
        <v>514</v>
      </c>
      <c r="D150" s="25" t="s">
        <v>515</v>
      </c>
      <c r="E150" s="25" t="s">
        <v>516</v>
      </c>
      <c r="F150" s="25" t="s">
        <v>517</v>
      </c>
      <c r="G150" s="8" t="s">
        <v>125</v>
      </c>
      <c r="H150" s="56">
        <v>150</v>
      </c>
      <c r="I150" s="76">
        <v>2371</v>
      </c>
      <c r="J150" s="1" t="s">
        <v>4321</v>
      </c>
      <c r="K150" s="37" t="s">
        <v>4177</v>
      </c>
      <c r="L150" s="37"/>
      <c r="M150" s="37">
        <v>150</v>
      </c>
      <c r="N150" s="37">
        <v>2216</v>
      </c>
      <c r="O150" s="8"/>
      <c r="P150" s="8"/>
      <c r="Q150" s="8"/>
      <c r="R150" s="7"/>
      <c r="S150" s="7"/>
      <c r="T150" s="8"/>
      <c r="U150" s="10"/>
      <c r="V150" s="7"/>
      <c r="W150" s="7"/>
      <c r="X150" s="8"/>
      <c r="Y150" s="10"/>
      <c r="Z150" s="7"/>
      <c r="AA150" s="7"/>
      <c r="AB150" s="7"/>
      <c r="AC150" s="10"/>
      <c r="AD150" s="10"/>
      <c r="AE150" s="10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</row>
    <row r="151" spans="2:57" s="69" customFormat="1" ht="38.25">
      <c r="B151" s="7" t="s">
        <v>518</v>
      </c>
      <c r="C151" s="54" t="s">
        <v>514</v>
      </c>
      <c r="D151" s="25" t="s">
        <v>515</v>
      </c>
      <c r="E151" s="25" t="s">
        <v>516</v>
      </c>
      <c r="F151" s="25" t="s">
        <v>519</v>
      </c>
      <c r="G151" s="8" t="s">
        <v>125</v>
      </c>
      <c r="H151" s="56">
        <v>200</v>
      </c>
      <c r="I151" s="76">
        <v>1805</v>
      </c>
      <c r="J151" s="1" t="s">
        <v>4306</v>
      </c>
      <c r="K151" s="37" t="s">
        <v>4191</v>
      </c>
      <c r="L151" s="37"/>
      <c r="M151" s="37">
        <v>200</v>
      </c>
      <c r="N151" s="37">
        <v>1687.5</v>
      </c>
      <c r="O151" s="8" t="s">
        <v>4192</v>
      </c>
      <c r="P151" s="8"/>
      <c r="Q151" s="8"/>
      <c r="R151" s="7">
        <v>110</v>
      </c>
      <c r="S151" s="7">
        <v>1890</v>
      </c>
      <c r="T151" s="8"/>
      <c r="U151" s="10"/>
      <c r="V151" s="7"/>
      <c r="W151" s="7"/>
      <c r="X151" s="8"/>
      <c r="Y151" s="10"/>
      <c r="Z151" s="7"/>
      <c r="AA151" s="7"/>
      <c r="AB151" s="7"/>
      <c r="AC151" s="10"/>
      <c r="AD151" s="10"/>
      <c r="AE151" s="10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</row>
    <row r="152" spans="2:57" s="69" customFormat="1" ht="38.25">
      <c r="B152" s="7" t="s">
        <v>520</v>
      </c>
      <c r="C152" s="54" t="s">
        <v>514</v>
      </c>
      <c r="D152" s="25" t="s">
        <v>515</v>
      </c>
      <c r="E152" s="25" t="s">
        <v>516</v>
      </c>
      <c r="F152" s="25" t="s">
        <v>521</v>
      </c>
      <c r="G152" s="8" t="s">
        <v>125</v>
      </c>
      <c r="H152" s="56">
        <v>200</v>
      </c>
      <c r="I152" s="76">
        <v>1720</v>
      </c>
      <c r="J152" s="1" t="s">
        <v>4306</v>
      </c>
      <c r="K152" s="37" t="s">
        <v>4177</v>
      </c>
      <c r="L152" s="37"/>
      <c r="M152" s="37">
        <v>200</v>
      </c>
      <c r="N152" s="37">
        <v>1607.14</v>
      </c>
      <c r="O152" s="8"/>
      <c r="P152" s="8"/>
      <c r="Q152" s="8"/>
      <c r="R152" s="7"/>
      <c r="S152" s="7"/>
      <c r="T152" s="8"/>
      <c r="U152" s="10"/>
      <c r="V152" s="7"/>
      <c r="W152" s="7"/>
      <c r="X152" s="8"/>
      <c r="Y152" s="10"/>
      <c r="Z152" s="7"/>
      <c r="AA152" s="7"/>
      <c r="AB152" s="7"/>
      <c r="AC152" s="10"/>
      <c r="AD152" s="10"/>
      <c r="AE152" s="10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</row>
    <row r="153" spans="2:57" s="69" customFormat="1" ht="76.5">
      <c r="B153" s="7" t="s">
        <v>522</v>
      </c>
      <c r="C153" s="48" t="s">
        <v>523</v>
      </c>
      <c r="D153" s="25" t="s">
        <v>524</v>
      </c>
      <c r="E153" s="62" t="s">
        <v>525</v>
      </c>
      <c r="F153" s="25" t="s">
        <v>526</v>
      </c>
      <c r="G153" s="26" t="s">
        <v>51</v>
      </c>
      <c r="H153" s="10">
        <v>15</v>
      </c>
      <c r="I153" s="19">
        <v>7200</v>
      </c>
      <c r="J153" s="1"/>
      <c r="K153" s="37"/>
      <c r="L153" s="37"/>
      <c r="M153" s="37"/>
      <c r="N153" s="37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</row>
    <row r="154" spans="2:57" s="69" customFormat="1" ht="25.5">
      <c r="B154" s="7" t="s">
        <v>527</v>
      </c>
      <c r="C154" s="50" t="s">
        <v>528</v>
      </c>
      <c r="D154" s="50" t="s">
        <v>529</v>
      </c>
      <c r="E154" s="50" t="s">
        <v>529</v>
      </c>
      <c r="F154" s="25"/>
      <c r="G154" s="104" t="s">
        <v>125</v>
      </c>
      <c r="H154" s="56">
        <v>200</v>
      </c>
      <c r="I154" s="20">
        <v>859</v>
      </c>
      <c r="J154" s="1" t="s">
        <v>4260</v>
      </c>
      <c r="K154" s="37" t="s">
        <v>4177</v>
      </c>
      <c r="L154" s="37"/>
      <c r="M154" s="37">
        <v>569</v>
      </c>
      <c r="N154" s="37">
        <v>802.68</v>
      </c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</row>
    <row r="155" spans="2:57" s="69" customFormat="1" ht="76.5">
      <c r="B155" s="7" t="s">
        <v>530</v>
      </c>
      <c r="C155" s="25" t="s">
        <v>531</v>
      </c>
      <c r="D155" s="25" t="s">
        <v>532</v>
      </c>
      <c r="E155" s="25" t="s">
        <v>533</v>
      </c>
      <c r="F155" s="44"/>
      <c r="G155" s="26" t="s">
        <v>51</v>
      </c>
      <c r="H155" s="26">
        <v>20</v>
      </c>
      <c r="I155" s="20">
        <v>12300</v>
      </c>
      <c r="J155" s="1" t="s">
        <v>4312</v>
      </c>
      <c r="K155" s="37" t="s">
        <v>4204</v>
      </c>
      <c r="L155" s="37"/>
      <c r="M155" s="37">
        <v>5</v>
      </c>
      <c r="N155" s="37">
        <v>11125</v>
      </c>
      <c r="O155" s="8" t="s">
        <v>4185</v>
      </c>
      <c r="P155" s="8" t="s">
        <v>4177</v>
      </c>
      <c r="Q155" s="8"/>
      <c r="R155" s="7">
        <v>2</v>
      </c>
      <c r="S155" s="7">
        <v>12900</v>
      </c>
      <c r="T155" s="8" t="s">
        <v>4185</v>
      </c>
      <c r="U155" s="10" t="s">
        <v>4177</v>
      </c>
      <c r="V155" s="7">
        <v>14</v>
      </c>
      <c r="W155" s="7">
        <v>17850</v>
      </c>
      <c r="X155" s="8"/>
      <c r="Y155" s="10"/>
      <c r="Z155" s="7"/>
      <c r="AA155" s="7"/>
      <c r="AB155" s="7"/>
      <c r="AC155" s="10"/>
      <c r="AD155" s="10"/>
      <c r="AE155" s="10"/>
    </row>
    <row r="156" spans="2:57" s="69" customFormat="1" ht="76.5">
      <c r="B156" s="7" t="s">
        <v>534</v>
      </c>
      <c r="C156" s="25" t="s">
        <v>531</v>
      </c>
      <c r="D156" s="25" t="s">
        <v>532</v>
      </c>
      <c r="E156" s="25" t="s">
        <v>533</v>
      </c>
      <c r="F156" s="44"/>
      <c r="G156" s="26" t="s">
        <v>51</v>
      </c>
      <c r="H156" s="26">
        <v>10</v>
      </c>
      <c r="I156" s="20">
        <v>16800</v>
      </c>
      <c r="J156" s="1"/>
      <c r="K156" s="37"/>
      <c r="L156" s="37"/>
      <c r="M156" s="37"/>
      <c r="N156" s="37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2:57" s="69" customFormat="1" ht="51">
      <c r="B157" s="7" t="s">
        <v>535</v>
      </c>
      <c r="C157" s="105" t="s">
        <v>536</v>
      </c>
      <c r="D157" s="25" t="s">
        <v>537</v>
      </c>
      <c r="E157" s="25" t="s">
        <v>538</v>
      </c>
      <c r="F157" s="54" t="s">
        <v>539</v>
      </c>
      <c r="G157" s="13" t="s">
        <v>105</v>
      </c>
      <c r="H157" s="106">
        <v>23</v>
      </c>
      <c r="I157" s="81">
        <v>136</v>
      </c>
      <c r="J157" s="1"/>
      <c r="K157" s="37"/>
      <c r="L157" s="37"/>
      <c r="M157" s="37"/>
      <c r="N157" s="37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2:57" s="69" customFormat="1" ht="25.5">
      <c r="B158" s="7" t="s">
        <v>540</v>
      </c>
      <c r="C158" s="25" t="s">
        <v>541</v>
      </c>
      <c r="D158" s="25" t="s">
        <v>542</v>
      </c>
      <c r="E158" s="25" t="s">
        <v>543</v>
      </c>
      <c r="F158" s="25" t="s">
        <v>544</v>
      </c>
      <c r="G158" s="26" t="s">
        <v>105</v>
      </c>
      <c r="H158" s="27">
        <v>5</v>
      </c>
      <c r="I158" s="20">
        <v>6500</v>
      </c>
      <c r="J158" s="1" t="s">
        <v>4388</v>
      </c>
      <c r="K158" s="37" t="s">
        <v>4177</v>
      </c>
      <c r="L158" s="37"/>
      <c r="M158" s="37">
        <v>5</v>
      </c>
      <c r="N158" s="37">
        <v>4677.8999999999996</v>
      </c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</row>
    <row r="159" spans="2:57" s="69" customFormat="1" ht="63.75">
      <c r="B159" s="7" t="s">
        <v>545</v>
      </c>
      <c r="C159" s="48" t="s">
        <v>546</v>
      </c>
      <c r="D159" s="48" t="s">
        <v>547</v>
      </c>
      <c r="E159" s="48" t="s">
        <v>548</v>
      </c>
      <c r="F159" s="25" t="s">
        <v>549</v>
      </c>
      <c r="G159" s="26" t="s">
        <v>51</v>
      </c>
      <c r="H159" s="10">
        <v>64</v>
      </c>
      <c r="I159" s="19">
        <v>13650</v>
      </c>
      <c r="J159" s="1" t="s">
        <v>4322</v>
      </c>
      <c r="K159" s="37" t="s">
        <v>4177</v>
      </c>
      <c r="L159" s="37"/>
      <c r="M159" s="37">
        <v>44</v>
      </c>
      <c r="N159" s="37">
        <v>11233.2</v>
      </c>
      <c r="O159" s="8" t="s">
        <v>4241</v>
      </c>
      <c r="P159" s="13" t="s">
        <v>4177</v>
      </c>
      <c r="Q159" s="13"/>
      <c r="R159" s="26">
        <v>96</v>
      </c>
      <c r="S159" s="7">
        <v>12600</v>
      </c>
      <c r="T159" s="13"/>
      <c r="U159" s="58"/>
      <c r="V159" s="53"/>
      <c r="W159" s="53"/>
      <c r="X159" s="13"/>
      <c r="Y159" s="58"/>
      <c r="Z159" s="53"/>
      <c r="AA159" s="53"/>
      <c r="AB159" s="53"/>
      <c r="AC159" s="10"/>
      <c r="AD159" s="10"/>
      <c r="AE159" s="10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</row>
    <row r="160" spans="2:57" s="69" customFormat="1" ht="25.5">
      <c r="B160" s="7" t="s">
        <v>550</v>
      </c>
      <c r="C160" s="48" t="s">
        <v>551</v>
      </c>
      <c r="D160" s="25" t="s">
        <v>552</v>
      </c>
      <c r="E160" s="62" t="s">
        <v>553</v>
      </c>
      <c r="F160" s="25" t="s">
        <v>554</v>
      </c>
      <c r="G160" s="26" t="s">
        <v>51</v>
      </c>
      <c r="H160" s="10">
        <v>500</v>
      </c>
      <c r="I160" s="19">
        <v>3.74</v>
      </c>
      <c r="J160" s="1"/>
      <c r="K160" s="37"/>
      <c r="L160" s="37"/>
      <c r="M160" s="37"/>
      <c r="N160" s="37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</row>
    <row r="161" spans="2:57" s="69" customFormat="1" ht="25.5">
      <c r="B161" s="7" t="s">
        <v>555</v>
      </c>
      <c r="C161" s="48" t="s">
        <v>551</v>
      </c>
      <c r="D161" s="25" t="s">
        <v>552</v>
      </c>
      <c r="E161" s="62" t="s">
        <v>553</v>
      </c>
      <c r="F161" s="25" t="s">
        <v>556</v>
      </c>
      <c r="G161" s="26" t="s">
        <v>51</v>
      </c>
      <c r="H161" s="10">
        <v>500</v>
      </c>
      <c r="I161" s="19">
        <v>3.74</v>
      </c>
      <c r="J161" s="1" t="s">
        <v>4303</v>
      </c>
      <c r="K161" s="37" t="s">
        <v>4177</v>
      </c>
      <c r="L161" s="37"/>
      <c r="M161" s="37">
        <v>4</v>
      </c>
      <c r="N161" s="37">
        <v>3.57</v>
      </c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</row>
    <row r="162" spans="2:57" s="69" customFormat="1" ht="25.5">
      <c r="B162" s="7" t="s">
        <v>557</v>
      </c>
      <c r="C162" s="48" t="s">
        <v>551</v>
      </c>
      <c r="D162" s="25" t="s">
        <v>552</v>
      </c>
      <c r="E162" s="62" t="s">
        <v>553</v>
      </c>
      <c r="F162" s="25" t="s">
        <v>558</v>
      </c>
      <c r="G162" s="26" t="s">
        <v>51</v>
      </c>
      <c r="H162" s="10">
        <v>500</v>
      </c>
      <c r="I162" s="19">
        <v>3.74</v>
      </c>
      <c r="J162" s="1" t="s">
        <v>4303</v>
      </c>
      <c r="K162" s="37" t="s">
        <v>4177</v>
      </c>
      <c r="L162" s="37"/>
      <c r="M162" s="37">
        <v>2</v>
      </c>
      <c r="N162" s="37">
        <v>3.57</v>
      </c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</row>
    <row r="163" spans="2:57" s="69" customFormat="1" ht="25.5">
      <c r="B163" s="7" t="s">
        <v>559</v>
      </c>
      <c r="C163" s="48" t="s">
        <v>551</v>
      </c>
      <c r="D163" s="25" t="s">
        <v>552</v>
      </c>
      <c r="E163" s="62" t="s">
        <v>553</v>
      </c>
      <c r="F163" s="25" t="s">
        <v>560</v>
      </c>
      <c r="G163" s="26" t="s">
        <v>51</v>
      </c>
      <c r="H163" s="10">
        <v>500</v>
      </c>
      <c r="I163" s="19">
        <v>3.74</v>
      </c>
      <c r="J163" s="1"/>
      <c r="K163" s="37"/>
      <c r="L163" s="37"/>
      <c r="M163" s="37"/>
      <c r="N163" s="37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</row>
    <row r="164" spans="2:57" s="69" customFormat="1" ht="25.5">
      <c r="B164" s="7" t="s">
        <v>561</v>
      </c>
      <c r="C164" s="48" t="s">
        <v>551</v>
      </c>
      <c r="D164" s="25" t="s">
        <v>552</v>
      </c>
      <c r="E164" s="62" t="s">
        <v>553</v>
      </c>
      <c r="F164" s="25" t="s">
        <v>562</v>
      </c>
      <c r="G164" s="26" t="s">
        <v>51</v>
      </c>
      <c r="H164" s="10">
        <v>308</v>
      </c>
      <c r="I164" s="19">
        <v>3.74</v>
      </c>
      <c r="J164" s="1" t="s">
        <v>4303</v>
      </c>
      <c r="K164" s="37" t="s">
        <v>4177</v>
      </c>
      <c r="L164" s="37"/>
      <c r="M164" s="37">
        <v>5</v>
      </c>
      <c r="N164" s="37">
        <v>3.57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</row>
    <row r="165" spans="2:57" s="69" customFormat="1" ht="25.5">
      <c r="B165" s="7" t="s">
        <v>563</v>
      </c>
      <c r="C165" s="48" t="s">
        <v>551</v>
      </c>
      <c r="D165" s="25" t="s">
        <v>552</v>
      </c>
      <c r="E165" s="62" t="s">
        <v>553</v>
      </c>
      <c r="F165" s="25" t="s">
        <v>564</v>
      </c>
      <c r="G165" s="26" t="s">
        <v>51</v>
      </c>
      <c r="H165" s="10">
        <v>4800</v>
      </c>
      <c r="I165" s="19">
        <v>3.74</v>
      </c>
      <c r="J165" s="1" t="s">
        <v>4303</v>
      </c>
      <c r="K165" s="37" t="s">
        <v>4177</v>
      </c>
      <c r="L165" s="37"/>
      <c r="M165" s="37">
        <v>26</v>
      </c>
      <c r="N165" s="37">
        <v>3.57</v>
      </c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</row>
    <row r="166" spans="2:57" s="69" customFormat="1" ht="25.5">
      <c r="B166" s="7" t="s">
        <v>565</v>
      </c>
      <c r="C166" s="48" t="s">
        <v>551</v>
      </c>
      <c r="D166" s="25" t="s">
        <v>552</v>
      </c>
      <c r="E166" s="62" t="s">
        <v>553</v>
      </c>
      <c r="F166" s="25" t="s">
        <v>566</v>
      </c>
      <c r="G166" s="26" t="s">
        <v>51</v>
      </c>
      <c r="H166" s="10">
        <v>18</v>
      </c>
      <c r="I166" s="19">
        <v>3.74</v>
      </c>
      <c r="J166" s="1"/>
      <c r="K166" s="37"/>
      <c r="L166" s="37"/>
      <c r="M166" s="37"/>
      <c r="N166" s="37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</row>
    <row r="167" spans="2:57" s="69" customFormat="1" ht="25.5">
      <c r="B167" s="7" t="s">
        <v>567</v>
      </c>
      <c r="C167" s="48" t="s">
        <v>551</v>
      </c>
      <c r="D167" s="25" t="s">
        <v>552</v>
      </c>
      <c r="E167" s="62" t="s">
        <v>553</v>
      </c>
      <c r="F167" s="25" t="s">
        <v>568</v>
      </c>
      <c r="G167" s="26" t="s">
        <v>51</v>
      </c>
      <c r="H167" s="10">
        <v>4500</v>
      </c>
      <c r="I167" s="19">
        <v>3.74</v>
      </c>
      <c r="J167" s="1" t="s">
        <v>4303</v>
      </c>
      <c r="K167" s="37" t="s">
        <v>4177</v>
      </c>
      <c r="L167" s="37"/>
      <c r="M167" s="37">
        <v>4</v>
      </c>
      <c r="N167" s="37">
        <v>3.57</v>
      </c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</row>
    <row r="168" spans="2:57" s="69" customFormat="1" ht="25.5">
      <c r="B168" s="7" t="s">
        <v>569</v>
      </c>
      <c r="C168" s="102" t="s">
        <v>551</v>
      </c>
      <c r="D168" s="103" t="s">
        <v>552</v>
      </c>
      <c r="E168" s="107" t="s">
        <v>553</v>
      </c>
      <c r="F168" s="25" t="s">
        <v>570</v>
      </c>
      <c r="G168" s="26" t="s">
        <v>51</v>
      </c>
      <c r="H168" s="10">
        <v>36</v>
      </c>
      <c r="I168" s="19">
        <v>3.74</v>
      </c>
      <c r="J168" s="1"/>
      <c r="K168" s="37"/>
      <c r="L168" s="37"/>
      <c r="M168" s="37"/>
      <c r="N168" s="37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</row>
    <row r="169" spans="2:57" s="51" customFormat="1" ht="25.5">
      <c r="B169" s="7" t="s">
        <v>571</v>
      </c>
      <c r="C169" s="48" t="s">
        <v>551</v>
      </c>
      <c r="D169" s="25" t="s">
        <v>552</v>
      </c>
      <c r="E169" s="62" t="s">
        <v>553</v>
      </c>
      <c r="F169" s="25" t="s">
        <v>572</v>
      </c>
      <c r="G169" s="26" t="s">
        <v>51</v>
      </c>
      <c r="H169" s="10">
        <v>1040</v>
      </c>
      <c r="I169" s="19">
        <v>3.74</v>
      </c>
      <c r="J169" s="1" t="s">
        <v>4303</v>
      </c>
      <c r="K169" s="37" t="s">
        <v>4177</v>
      </c>
      <c r="L169" s="37"/>
      <c r="M169" s="37">
        <v>14</v>
      </c>
      <c r="N169" s="37">
        <v>3.57</v>
      </c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BB169" s="69"/>
      <c r="BC169" s="69"/>
      <c r="BD169" s="69"/>
      <c r="BE169" s="69"/>
    </row>
    <row r="170" spans="2:57" s="69" customFormat="1" ht="38.25">
      <c r="B170" s="7" t="s">
        <v>573</v>
      </c>
      <c r="C170" s="108" t="s">
        <v>574</v>
      </c>
      <c r="D170" s="109" t="s">
        <v>575</v>
      </c>
      <c r="E170" s="25" t="s">
        <v>576</v>
      </c>
      <c r="F170" s="25" t="s">
        <v>577</v>
      </c>
      <c r="G170" s="26" t="s">
        <v>51</v>
      </c>
      <c r="H170" s="10">
        <v>12</v>
      </c>
      <c r="I170" s="19">
        <v>5000</v>
      </c>
      <c r="J170" s="1" t="s">
        <v>4303</v>
      </c>
      <c r="K170" s="37" t="s">
        <v>4177</v>
      </c>
      <c r="L170" s="37"/>
      <c r="M170" s="37">
        <v>8</v>
      </c>
      <c r="N170" s="37">
        <v>4732.1400000000003</v>
      </c>
      <c r="O170" s="8" t="s">
        <v>4176</v>
      </c>
      <c r="P170" s="8" t="s">
        <v>4177</v>
      </c>
      <c r="Q170" s="8"/>
      <c r="R170" s="7">
        <v>10</v>
      </c>
      <c r="S170" s="7">
        <v>5000</v>
      </c>
      <c r="T170" s="8" t="s">
        <v>4176</v>
      </c>
      <c r="U170" s="10" t="s">
        <v>4177</v>
      </c>
      <c r="V170" s="26">
        <v>41</v>
      </c>
      <c r="W170" s="26">
        <v>4500</v>
      </c>
      <c r="X170" s="8" t="s">
        <v>4212</v>
      </c>
      <c r="Y170" s="10" t="s">
        <v>4177</v>
      </c>
      <c r="Z170" s="52">
        <v>10</v>
      </c>
      <c r="AA170" s="52">
        <v>4000</v>
      </c>
      <c r="AB170" s="52"/>
      <c r="AC170" s="10"/>
      <c r="AD170" s="10"/>
      <c r="AE170" s="10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</row>
    <row r="171" spans="2:57" s="69" customFormat="1" ht="25.5">
      <c r="B171" s="7" t="s">
        <v>578</v>
      </c>
      <c r="C171" s="110" t="s">
        <v>579</v>
      </c>
      <c r="D171" s="25" t="s">
        <v>580</v>
      </c>
      <c r="E171" s="25" t="s">
        <v>581</v>
      </c>
      <c r="F171" s="44" t="s">
        <v>582</v>
      </c>
      <c r="G171" s="26" t="s">
        <v>51</v>
      </c>
      <c r="H171" s="7">
        <v>40</v>
      </c>
      <c r="I171" s="19">
        <v>900</v>
      </c>
      <c r="J171" s="1"/>
      <c r="K171" s="37"/>
      <c r="L171" s="37"/>
      <c r="M171" s="37"/>
      <c r="N171" s="37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2:57" s="69" customFormat="1" ht="25.5">
      <c r="B172" s="7" t="s">
        <v>583</v>
      </c>
      <c r="C172" s="25" t="s">
        <v>579</v>
      </c>
      <c r="D172" s="25" t="s">
        <v>580</v>
      </c>
      <c r="E172" s="25" t="s">
        <v>581</v>
      </c>
      <c r="F172" s="44" t="s">
        <v>582</v>
      </c>
      <c r="G172" s="26" t="s">
        <v>51</v>
      </c>
      <c r="H172" s="7">
        <v>40</v>
      </c>
      <c r="I172" s="19">
        <v>950</v>
      </c>
      <c r="J172" s="1"/>
      <c r="K172" s="37"/>
      <c r="L172" s="37"/>
      <c r="M172" s="37"/>
      <c r="N172" s="37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2:57" s="69" customFormat="1" ht="102">
      <c r="B173" s="7" t="s">
        <v>584</v>
      </c>
      <c r="C173" s="25" t="s">
        <v>585</v>
      </c>
      <c r="D173" s="25" t="s">
        <v>586</v>
      </c>
      <c r="E173" s="25" t="s">
        <v>587</v>
      </c>
      <c r="F173" s="25" t="s">
        <v>588</v>
      </c>
      <c r="G173" s="26" t="s">
        <v>51</v>
      </c>
      <c r="H173" s="10">
        <v>18</v>
      </c>
      <c r="I173" s="19">
        <v>1910.7</v>
      </c>
      <c r="J173" s="1" t="s">
        <v>4403</v>
      </c>
      <c r="K173" s="37" t="s">
        <v>4177</v>
      </c>
      <c r="L173" s="37"/>
      <c r="M173" s="37">
        <v>4</v>
      </c>
      <c r="N173" s="37">
        <v>1785.72</v>
      </c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</row>
    <row r="174" spans="2:57" s="69" customFormat="1" ht="102">
      <c r="B174" s="7" t="s">
        <v>589</v>
      </c>
      <c r="C174" s="79" t="s">
        <v>585</v>
      </c>
      <c r="D174" s="79" t="s">
        <v>586</v>
      </c>
      <c r="E174" s="25" t="s">
        <v>587</v>
      </c>
      <c r="F174" s="25"/>
      <c r="G174" s="13" t="s">
        <v>105</v>
      </c>
      <c r="H174" s="80">
        <v>500</v>
      </c>
      <c r="I174" s="81">
        <v>460</v>
      </c>
      <c r="J174" s="1" t="s">
        <v>4323</v>
      </c>
      <c r="K174" s="37" t="s">
        <v>4177</v>
      </c>
      <c r="L174" s="37"/>
      <c r="M174" s="37">
        <v>300</v>
      </c>
      <c r="N174" s="37">
        <v>437</v>
      </c>
      <c r="O174" s="8" t="s">
        <v>4242</v>
      </c>
      <c r="P174" s="13" t="s">
        <v>4177</v>
      </c>
      <c r="Q174" s="13"/>
      <c r="R174" s="84">
        <v>500</v>
      </c>
      <c r="S174" s="84">
        <v>650</v>
      </c>
      <c r="T174" s="8" t="s">
        <v>4243</v>
      </c>
      <c r="U174" s="10" t="s">
        <v>4177</v>
      </c>
      <c r="V174" s="26">
        <v>14</v>
      </c>
      <c r="W174" s="7">
        <v>2000</v>
      </c>
      <c r="X174" s="13"/>
      <c r="Y174" s="58"/>
      <c r="Z174" s="53"/>
      <c r="AA174" s="53"/>
      <c r="AB174" s="53"/>
      <c r="AC174" s="10"/>
      <c r="AD174" s="10"/>
      <c r="AE174" s="10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</row>
    <row r="175" spans="2:57" s="69" customFormat="1" ht="38.25">
      <c r="B175" s="7" t="s">
        <v>590</v>
      </c>
      <c r="C175" s="25" t="s">
        <v>591</v>
      </c>
      <c r="D175" s="25" t="s">
        <v>592</v>
      </c>
      <c r="E175" s="25" t="s">
        <v>593</v>
      </c>
      <c r="F175" s="25" t="s">
        <v>594</v>
      </c>
      <c r="G175" s="26" t="s">
        <v>51</v>
      </c>
      <c r="H175" s="10">
        <v>33</v>
      </c>
      <c r="I175" s="19">
        <v>1337.5</v>
      </c>
      <c r="J175" s="1" t="s">
        <v>4303</v>
      </c>
      <c r="K175" s="37" t="s">
        <v>4177</v>
      </c>
      <c r="L175" s="37"/>
      <c r="M175" s="37">
        <v>15</v>
      </c>
      <c r="N175" s="37">
        <v>1250</v>
      </c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</row>
    <row r="176" spans="2:57" s="69" customFormat="1" ht="51">
      <c r="B176" s="7" t="s">
        <v>595</v>
      </c>
      <c r="C176" s="25" t="s">
        <v>596</v>
      </c>
      <c r="D176" s="25" t="s">
        <v>597</v>
      </c>
      <c r="E176" s="25" t="s">
        <v>598</v>
      </c>
      <c r="F176" s="25" t="s">
        <v>597</v>
      </c>
      <c r="G176" s="8" t="s">
        <v>158</v>
      </c>
      <c r="H176" s="73">
        <v>4000</v>
      </c>
      <c r="I176" s="20">
        <v>58</v>
      </c>
      <c r="J176" s="1" t="s">
        <v>4307</v>
      </c>
      <c r="K176" s="37" t="s">
        <v>4177</v>
      </c>
      <c r="L176" s="37"/>
      <c r="M176" s="37">
        <v>5000</v>
      </c>
      <c r="N176" s="37">
        <v>58.04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</row>
    <row r="177" spans="2:57" s="69" customFormat="1" ht="25.5">
      <c r="B177" s="7" t="s">
        <v>599</v>
      </c>
      <c r="C177" s="25" t="s">
        <v>600</v>
      </c>
      <c r="D177" s="25" t="s">
        <v>601</v>
      </c>
      <c r="E177" s="25" t="s">
        <v>602</v>
      </c>
      <c r="F177" s="25" t="s">
        <v>603</v>
      </c>
      <c r="G177" s="26" t="s">
        <v>51</v>
      </c>
      <c r="H177" s="10">
        <v>25</v>
      </c>
      <c r="I177" s="19">
        <v>36330</v>
      </c>
      <c r="J177" s="1" t="s">
        <v>4403</v>
      </c>
      <c r="K177" s="37" t="s">
        <v>4177</v>
      </c>
      <c r="L177" s="37"/>
      <c r="M177" s="37">
        <v>11</v>
      </c>
      <c r="N177" s="37">
        <v>33928.57</v>
      </c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</row>
    <row r="178" spans="2:57" s="69" customFormat="1" ht="25.5">
      <c r="B178" s="7" t="s">
        <v>604</v>
      </c>
      <c r="C178" s="25" t="s">
        <v>600</v>
      </c>
      <c r="D178" s="25" t="s">
        <v>601</v>
      </c>
      <c r="E178" s="25" t="s">
        <v>602</v>
      </c>
      <c r="F178" s="25" t="s">
        <v>605</v>
      </c>
      <c r="G178" s="26" t="s">
        <v>51</v>
      </c>
      <c r="H178" s="10">
        <v>14</v>
      </c>
      <c r="I178" s="19">
        <v>36330</v>
      </c>
      <c r="J178" s="1"/>
      <c r="K178" s="37"/>
      <c r="L178" s="37"/>
      <c r="M178" s="37"/>
      <c r="N178" s="37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</row>
    <row r="179" spans="2:57" s="69" customFormat="1" ht="76.5">
      <c r="B179" s="7" t="s">
        <v>606</v>
      </c>
      <c r="C179" s="25" t="s">
        <v>607</v>
      </c>
      <c r="D179" s="25" t="s">
        <v>608</v>
      </c>
      <c r="E179" s="25" t="s">
        <v>609</v>
      </c>
      <c r="F179" s="44"/>
      <c r="G179" s="26" t="s">
        <v>51</v>
      </c>
      <c r="H179" s="26">
        <v>20</v>
      </c>
      <c r="I179" s="20">
        <v>5400</v>
      </c>
      <c r="J179" s="1" t="s">
        <v>4312</v>
      </c>
      <c r="K179" s="37" t="s">
        <v>4177</v>
      </c>
      <c r="L179" s="37"/>
      <c r="M179" s="37">
        <v>1</v>
      </c>
      <c r="N179" s="37">
        <v>11071.43</v>
      </c>
      <c r="O179" s="8" t="s">
        <v>4203</v>
      </c>
      <c r="P179" s="8" t="s">
        <v>4177</v>
      </c>
      <c r="Q179" s="8"/>
      <c r="R179" s="84">
        <v>2</v>
      </c>
      <c r="S179" s="84">
        <v>7200</v>
      </c>
      <c r="T179" s="8"/>
      <c r="U179" s="10"/>
      <c r="V179" s="7"/>
      <c r="W179" s="7"/>
      <c r="X179" s="8" t="s">
        <v>4185</v>
      </c>
      <c r="Y179" s="10" t="s">
        <v>4177</v>
      </c>
      <c r="Z179" s="7">
        <v>1</v>
      </c>
      <c r="AA179" s="7">
        <v>7950</v>
      </c>
      <c r="AB179" s="7"/>
      <c r="AC179" s="10"/>
      <c r="AD179" s="10"/>
      <c r="AE179" s="10"/>
    </row>
    <row r="180" spans="2:57" s="69" customFormat="1" ht="51">
      <c r="B180" s="7" t="s">
        <v>610</v>
      </c>
      <c r="C180" s="25" t="s">
        <v>611</v>
      </c>
      <c r="D180" s="44" t="s">
        <v>612</v>
      </c>
      <c r="E180" s="25" t="s">
        <v>613</v>
      </c>
      <c r="F180" s="44" t="s">
        <v>614</v>
      </c>
      <c r="G180" s="26" t="s">
        <v>51</v>
      </c>
      <c r="H180" s="7">
        <v>40</v>
      </c>
      <c r="I180" s="19">
        <v>250</v>
      </c>
      <c r="J180" s="1"/>
      <c r="K180" s="37"/>
      <c r="L180" s="37"/>
      <c r="M180" s="37"/>
      <c r="N180" s="37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2:57" s="69" customFormat="1" ht="25.5">
      <c r="B181" s="7" t="s">
        <v>615</v>
      </c>
      <c r="C181" s="90" t="s">
        <v>616</v>
      </c>
      <c r="D181" s="44" t="s">
        <v>612</v>
      </c>
      <c r="E181" s="25" t="s">
        <v>617</v>
      </c>
      <c r="F181" s="44" t="s">
        <v>618</v>
      </c>
      <c r="G181" s="26" t="s">
        <v>619</v>
      </c>
      <c r="H181" s="111">
        <v>1830</v>
      </c>
      <c r="I181" s="19">
        <v>90</v>
      </c>
      <c r="J181" s="1" t="s">
        <v>4324</v>
      </c>
      <c r="K181" s="37" t="s">
        <v>4177</v>
      </c>
      <c r="L181" s="37"/>
      <c r="M181" s="37">
        <v>772</v>
      </c>
      <c r="N181" s="37">
        <v>58.04</v>
      </c>
      <c r="O181" s="58" t="s">
        <v>4185</v>
      </c>
      <c r="P181" s="8"/>
      <c r="Q181" s="8"/>
      <c r="R181" s="7">
        <v>305</v>
      </c>
      <c r="S181" s="7">
        <v>90</v>
      </c>
      <c r="T181" s="8"/>
      <c r="U181" s="10"/>
      <c r="V181" s="10"/>
      <c r="W181" s="7"/>
      <c r="X181" s="7"/>
      <c r="Y181" s="8"/>
      <c r="Z181" s="10"/>
      <c r="AA181" s="7"/>
      <c r="AB181" s="7"/>
      <c r="AC181" s="10"/>
      <c r="AD181" s="10"/>
      <c r="AE181" s="10"/>
    </row>
    <row r="182" spans="2:57" s="69" customFormat="1" ht="25.5">
      <c r="B182" s="7" t="s">
        <v>620</v>
      </c>
      <c r="C182" s="25" t="s">
        <v>621</v>
      </c>
      <c r="D182" s="25" t="s">
        <v>622</v>
      </c>
      <c r="E182" s="25" t="s">
        <v>623</v>
      </c>
      <c r="F182" s="25" t="s">
        <v>624</v>
      </c>
      <c r="G182" s="26" t="s">
        <v>51</v>
      </c>
      <c r="H182" s="10">
        <v>42</v>
      </c>
      <c r="I182" s="19">
        <v>6496.42</v>
      </c>
      <c r="J182" s="1" t="s">
        <v>4315</v>
      </c>
      <c r="K182" s="37" t="s">
        <v>4177</v>
      </c>
      <c r="L182" s="37"/>
      <c r="M182" s="37">
        <v>9</v>
      </c>
      <c r="N182" s="37">
        <v>6071.43</v>
      </c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</row>
    <row r="183" spans="2:57" s="69" customFormat="1" ht="25.5">
      <c r="B183" s="7" t="s">
        <v>625</v>
      </c>
      <c r="C183" s="25" t="s">
        <v>621</v>
      </c>
      <c r="D183" s="25" t="s">
        <v>622</v>
      </c>
      <c r="E183" s="25" t="s">
        <v>623</v>
      </c>
      <c r="F183" s="25" t="s">
        <v>626</v>
      </c>
      <c r="G183" s="26" t="s">
        <v>51</v>
      </c>
      <c r="H183" s="10">
        <v>44</v>
      </c>
      <c r="I183" s="19">
        <v>6018.75</v>
      </c>
      <c r="J183" s="1" t="s">
        <v>4315</v>
      </c>
      <c r="K183" s="37" t="s">
        <v>4177</v>
      </c>
      <c r="L183" s="37"/>
      <c r="M183" s="37">
        <v>4</v>
      </c>
      <c r="N183" s="37">
        <v>5625</v>
      </c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</row>
    <row r="184" spans="2:57" s="69" customFormat="1" ht="38.25">
      <c r="B184" s="7" t="s">
        <v>627</v>
      </c>
      <c r="C184" s="71" t="s">
        <v>628</v>
      </c>
      <c r="D184" s="71" t="s">
        <v>629</v>
      </c>
      <c r="E184" s="71" t="s">
        <v>630</v>
      </c>
      <c r="F184" s="25" t="s">
        <v>631</v>
      </c>
      <c r="G184" s="13" t="s">
        <v>619</v>
      </c>
      <c r="H184" s="16">
        <v>4000</v>
      </c>
      <c r="I184" s="19">
        <v>263.22000000000003</v>
      </c>
      <c r="J184" s="1" t="s">
        <v>4325</v>
      </c>
      <c r="K184" s="37" t="s">
        <v>4177</v>
      </c>
      <c r="L184" s="37"/>
      <c r="M184" s="37">
        <v>4510</v>
      </c>
      <c r="N184" s="37">
        <v>246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8" t="s">
        <v>4230</v>
      </c>
      <c r="Y184" s="10" t="s">
        <v>4177</v>
      </c>
      <c r="Z184" s="7">
        <v>3000</v>
      </c>
      <c r="AA184" s="7">
        <v>251.16</v>
      </c>
      <c r="AB184" s="10"/>
      <c r="AC184" s="10"/>
      <c r="AD184" s="10"/>
      <c r="AE184" s="10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</row>
    <row r="185" spans="2:57" s="69" customFormat="1" ht="25.5">
      <c r="B185" s="7" t="s">
        <v>632</v>
      </c>
      <c r="C185" s="71" t="s">
        <v>633</v>
      </c>
      <c r="D185" s="71" t="s">
        <v>629</v>
      </c>
      <c r="E185" s="71" t="s">
        <v>634</v>
      </c>
      <c r="F185" s="25" t="s">
        <v>635</v>
      </c>
      <c r="G185" s="8" t="s">
        <v>184</v>
      </c>
      <c r="H185" s="16">
        <v>200</v>
      </c>
      <c r="I185" s="19">
        <v>40</v>
      </c>
      <c r="J185" s="1"/>
      <c r="K185" s="37"/>
      <c r="L185" s="37"/>
      <c r="M185" s="37"/>
      <c r="N185" s="37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</row>
    <row r="186" spans="2:57" s="69" customFormat="1" ht="25.5">
      <c r="B186" s="7" t="s">
        <v>636</v>
      </c>
      <c r="C186" s="71" t="s">
        <v>637</v>
      </c>
      <c r="D186" s="71" t="s">
        <v>629</v>
      </c>
      <c r="E186" s="71" t="s">
        <v>638</v>
      </c>
      <c r="F186" s="25" t="s">
        <v>639</v>
      </c>
      <c r="G186" s="13" t="s">
        <v>619</v>
      </c>
      <c r="H186" s="16">
        <v>500</v>
      </c>
      <c r="I186" s="19">
        <v>98.595000000000013</v>
      </c>
      <c r="J186" s="1" t="s">
        <v>4325</v>
      </c>
      <c r="K186" s="37" t="s">
        <v>4177</v>
      </c>
      <c r="L186" s="37"/>
      <c r="M186" s="37">
        <v>500</v>
      </c>
      <c r="N186" s="37">
        <v>93</v>
      </c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</row>
    <row r="187" spans="2:57" s="69" customFormat="1" ht="38.25">
      <c r="B187" s="7" t="s">
        <v>640</v>
      </c>
      <c r="C187" s="71" t="s">
        <v>641</v>
      </c>
      <c r="D187" s="71" t="s">
        <v>629</v>
      </c>
      <c r="E187" s="71" t="s">
        <v>642</v>
      </c>
      <c r="F187" s="25" t="s">
        <v>643</v>
      </c>
      <c r="G187" s="13" t="s">
        <v>619</v>
      </c>
      <c r="H187" s="16">
        <v>3000</v>
      </c>
      <c r="I187" s="19">
        <v>310</v>
      </c>
      <c r="J187" s="1"/>
      <c r="K187" s="37"/>
      <c r="L187" s="37"/>
      <c r="M187" s="37"/>
      <c r="N187" s="37"/>
      <c r="O187" s="10"/>
      <c r="P187" s="10"/>
      <c r="Q187" s="10"/>
      <c r="R187" s="10"/>
      <c r="S187" s="10"/>
      <c r="T187" s="10"/>
      <c r="U187" s="10"/>
      <c r="V187" s="10"/>
      <c r="W187" s="10"/>
      <c r="X187" s="8" t="s">
        <v>4230</v>
      </c>
      <c r="Y187" s="10" t="s">
        <v>4177</v>
      </c>
      <c r="Z187" s="53">
        <v>2000</v>
      </c>
      <c r="AA187" s="53">
        <v>320.82</v>
      </c>
      <c r="AB187" s="10"/>
      <c r="AC187" s="10"/>
      <c r="AD187" s="10"/>
      <c r="AE187" s="10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</row>
    <row r="188" spans="2:57" s="69" customFormat="1" ht="25.5">
      <c r="B188" s="7" t="s">
        <v>644</v>
      </c>
      <c r="C188" s="71" t="s">
        <v>645</v>
      </c>
      <c r="D188" s="71" t="s">
        <v>629</v>
      </c>
      <c r="E188" s="71" t="s">
        <v>646</v>
      </c>
      <c r="F188" s="25" t="s">
        <v>647</v>
      </c>
      <c r="G188" s="13" t="s">
        <v>619</v>
      </c>
      <c r="H188" s="16">
        <v>3000</v>
      </c>
      <c r="I188" s="19">
        <v>451.5</v>
      </c>
      <c r="J188" s="1"/>
      <c r="K188" s="37"/>
      <c r="L188" s="37"/>
      <c r="M188" s="37"/>
      <c r="N188" s="37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</row>
    <row r="189" spans="2:57" s="69" customFormat="1" ht="25.5">
      <c r="B189" s="7" t="s">
        <v>648</v>
      </c>
      <c r="C189" s="25" t="s">
        <v>649</v>
      </c>
      <c r="D189" s="71" t="s">
        <v>629</v>
      </c>
      <c r="E189" s="25" t="s">
        <v>650</v>
      </c>
      <c r="F189" s="25" t="s">
        <v>651</v>
      </c>
      <c r="G189" s="13" t="s">
        <v>619</v>
      </c>
      <c r="H189" s="56">
        <v>2000</v>
      </c>
      <c r="I189" s="20">
        <v>425.25</v>
      </c>
      <c r="J189" s="1"/>
      <c r="K189" s="37"/>
      <c r="L189" s="37"/>
      <c r="M189" s="37"/>
      <c r="N189" s="37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</row>
    <row r="190" spans="2:57" s="69" customFormat="1" ht="38.25">
      <c r="B190" s="7" t="s">
        <v>652</v>
      </c>
      <c r="C190" s="25" t="s">
        <v>653</v>
      </c>
      <c r="D190" s="71" t="s">
        <v>629</v>
      </c>
      <c r="E190" s="25" t="s">
        <v>654</v>
      </c>
      <c r="F190" s="25" t="s">
        <v>655</v>
      </c>
      <c r="G190" s="13" t="s">
        <v>619</v>
      </c>
      <c r="H190" s="56">
        <v>2000</v>
      </c>
      <c r="I190" s="20">
        <v>609.90000000000009</v>
      </c>
      <c r="J190" s="1" t="s">
        <v>4326</v>
      </c>
      <c r="K190" s="37" t="s">
        <v>4177</v>
      </c>
      <c r="L190" s="37"/>
      <c r="M190" s="37">
        <v>4000</v>
      </c>
      <c r="N190" s="37">
        <v>570</v>
      </c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</row>
    <row r="191" spans="2:57" s="69" customFormat="1" ht="25.5">
      <c r="B191" s="7" t="s">
        <v>656</v>
      </c>
      <c r="C191" s="25" t="s">
        <v>657</v>
      </c>
      <c r="D191" s="25" t="s">
        <v>629</v>
      </c>
      <c r="E191" s="25" t="s">
        <v>658</v>
      </c>
      <c r="F191" s="25" t="s">
        <v>659</v>
      </c>
      <c r="G191" s="10" t="s">
        <v>184</v>
      </c>
      <c r="H191" s="58">
        <v>2</v>
      </c>
      <c r="I191" s="20">
        <v>850</v>
      </c>
      <c r="J191" s="1" t="s">
        <v>4505</v>
      </c>
      <c r="K191" s="37" t="s">
        <v>4177</v>
      </c>
      <c r="L191" s="37"/>
      <c r="M191" s="37">
        <v>45</v>
      </c>
      <c r="N191" s="37">
        <v>848.21</v>
      </c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</row>
    <row r="192" spans="2:57" s="69" customFormat="1" ht="25.5">
      <c r="B192" s="7" t="s">
        <v>660</v>
      </c>
      <c r="C192" s="25" t="s">
        <v>657</v>
      </c>
      <c r="D192" s="25" t="s">
        <v>629</v>
      </c>
      <c r="E192" s="25" t="s">
        <v>658</v>
      </c>
      <c r="F192" s="25" t="s">
        <v>661</v>
      </c>
      <c r="G192" s="10" t="s">
        <v>184</v>
      </c>
      <c r="H192" s="58">
        <v>2</v>
      </c>
      <c r="I192" s="20">
        <v>990</v>
      </c>
      <c r="J192" s="1" t="s">
        <v>4505</v>
      </c>
      <c r="K192" s="37" t="s">
        <v>4177</v>
      </c>
      <c r="L192" s="37"/>
      <c r="M192" s="37">
        <v>60</v>
      </c>
      <c r="N192" s="37">
        <v>982.21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</row>
    <row r="193" spans="2:53" s="69" customFormat="1" ht="25.5">
      <c r="B193" s="7" t="s">
        <v>662</v>
      </c>
      <c r="C193" s="25" t="s">
        <v>657</v>
      </c>
      <c r="D193" s="25" t="s">
        <v>629</v>
      </c>
      <c r="E193" s="25" t="s">
        <v>658</v>
      </c>
      <c r="F193" s="90" t="s">
        <v>663</v>
      </c>
      <c r="G193" s="10" t="s">
        <v>184</v>
      </c>
      <c r="H193" s="58">
        <v>2</v>
      </c>
      <c r="I193" s="20">
        <v>900</v>
      </c>
      <c r="J193" s="1" t="s">
        <v>4505</v>
      </c>
      <c r="K193" s="37" t="s">
        <v>4177</v>
      </c>
      <c r="L193" s="37"/>
      <c r="M193" s="37">
        <v>16</v>
      </c>
      <c r="N193" s="37">
        <v>848.21</v>
      </c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</row>
    <row r="194" spans="2:53" s="69" customFormat="1" ht="25.5">
      <c r="B194" s="7" t="s">
        <v>664</v>
      </c>
      <c r="C194" s="25" t="s">
        <v>657</v>
      </c>
      <c r="D194" s="25" t="s">
        <v>629</v>
      </c>
      <c r="E194" s="25" t="s">
        <v>658</v>
      </c>
      <c r="F194" s="90" t="s">
        <v>665</v>
      </c>
      <c r="G194" s="10" t="s">
        <v>184</v>
      </c>
      <c r="H194" s="10">
        <v>2</v>
      </c>
      <c r="I194" s="19">
        <v>1500</v>
      </c>
      <c r="J194" s="1"/>
      <c r="K194" s="37"/>
      <c r="L194" s="37"/>
      <c r="M194" s="37"/>
      <c r="N194" s="37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</row>
    <row r="195" spans="2:53" s="69" customFormat="1" ht="63.75">
      <c r="B195" s="7" t="s">
        <v>666</v>
      </c>
      <c r="C195" s="25" t="s">
        <v>667</v>
      </c>
      <c r="D195" s="54" t="s">
        <v>668</v>
      </c>
      <c r="E195" s="54" t="s">
        <v>669</v>
      </c>
      <c r="F195" s="62" t="s">
        <v>670</v>
      </c>
      <c r="G195" s="8" t="s">
        <v>125</v>
      </c>
      <c r="H195" s="56">
        <v>0.5</v>
      </c>
      <c r="I195" s="20">
        <v>18000</v>
      </c>
      <c r="J195" s="1"/>
      <c r="K195" s="37"/>
      <c r="L195" s="37"/>
      <c r="M195" s="37"/>
      <c r="N195" s="37"/>
      <c r="O195" s="8"/>
      <c r="P195" s="8"/>
      <c r="Q195" s="8"/>
      <c r="R195" s="7"/>
      <c r="S195" s="7"/>
      <c r="T195" s="8"/>
      <c r="U195" s="10"/>
      <c r="V195" s="10"/>
      <c r="W195" s="7"/>
      <c r="X195" s="7"/>
      <c r="Y195" s="8"/>
      <c r="Z195" s="10"/>
      <c r="AA195" s="7"/>
      <c r="AB195" s="7"/>
      <c r="AC195" s="10"/>
      <c r="AD195" s="10"/>
      <c r="AE195" s="10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</row>
    <row r="196" spans="2:53" s="69" customFormat="1" ht="51">
      <c r="B196" s="7" t="s">
        <v>671</v>
      </c>
      <c r="C196" s="25" t="s">
        <v>672</v>
      </c>
      <c r="D196" s="54" t="s">
        <v>673</v>
      </c>
      <c r="E196" s="112" t="s">
        <v>674</v>
      </c>
      <c r="F196" s="25" t="s">
        <v>675</v>
      </c>
      <c r="G196" s="8" t="s">
        <v>125</v>
      </c>
      <c r="H196" s="56">
        <v>300</v>
      </c>
      <c r="I196" s="76">
        <v>120</v>
      </c>
      <c r="J196" s="1" t="s">
        <v>4306</v>
      </c>
      <c r="K196" s="37" t="s">
        <v>4177</v>
      </c>
      <c r="L196" s="37"/>
      <c r="M196" s="37">
        <v>200</v>
      </c>
      <c r="N196" s="37">
        <v>111.61</v>
      </c>
      <c r="O196" s="8" t="s">
        <v>4192</v>
      </c>
      <c r="P196" s="13" t="s">
        <v>4177</v>
      </c>
      <c r="Q196" s="13"/>
      <c r="R196" s="26">
        <v>500</v>
      </c>
      <c r="S196" s="88">
        <v>125</v>
      </c>
      <c r="T196" s="8" t="s">
        <v>4209</v>
      </c>
      <c r="U196" s="8" t="s">
        <v>4177</v>
      </c>
      <c r="V196" s="8"/>
      <c r="W196" s="26">
        <v>400</v>
      </c>
      <c r="X196" s="26">
        <v>90</v>
      </c>
      <c r="Y196" s="8" t="s">
        <v>4192</v>
      </c>
      <c r="Z196" s="10" t="s">
        <v>4177</v>
      </c>
      <c r="AA196" s="7">
        <v>200</v>
      </c>
      <c r="AB196" s="7"/>
      <c r="AC196" s="10"/>
      <c r="AD196" s="10"/>
      <c r="AE196" s="10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</row>
    <row r="197" spans="2:53" s="69" customFormat="1" ht="63.75">
      <c r="B197" s="7" t="s">
        <v>676</v>
      </c>
      <c r="C197" s="113" t="s">
        <v>677</v>
      </c>
      <c r="D197" s="103" t="s">
        <v>678</v>
      </c>
      <c r="E197" s="113" t="s">
        <v>679</v>
      </c>
      <c r="F197" s="25" t="s">
        <v>680</v>
      </c>
      <c r="G197" s="8" t="s">
        <v>125</v>
      </c>
      <c r="H197" s="56">
        <v>1000</v>
      </c>
      <c r="I197" s="57">
        <v>294</v>
      </c>
      <c r="J197" s="1" t="s">
        <v>4327</v>
      </c>
      <c r="K197" s="37" t="s">
        <v>4177</v>
      </c>
      <c r="L197" s="37"/>
      <c r="M197" s="37">
        <v>1500</v>
      </c>
      <c r="N197" s="37">
        <v>486.29</v>
      </c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</row>
    <row r="198" spans="2:53" s="69" customFormat="1" ht="63.75">
      <c r="B198" s="7" t="s">
        <v>681</v>
      </c>
      <c r="C198" s="25" t="s">
        <v>682</v>
      </c>
      <c r="D198" s="25" t="s">
        <v>683</v>
      </c>
      <c r="E198" s="25" t="s">
        <v>684</v>
      </c>
      <c r="F198" s="44" t="s">
        <v>685</v>
      </c>
      <c r="G198" s="26" t="s">
        <v>51</v>
      </c>
      <c r="H198" s="7">
        <v>2</v>
      </c>
      <c r="I198" s="19">
        <v>3500</v>
      </c>
      <c r="J198" s="1" t="s">
        <v>4506</v>
      </c>
      <c r="K198" s="37" t="s">
        <v>4177</v>
      </c>
      <c r="L198" s="37"/>
      <c r="M198" s="37">
        <v>13</v>
      </c>
      <c r="N198" s="37">
        <v>2145</v>
      </c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 spans="2:53" s="69" customFormat="1" ht="25.5">
      <c r="B199" s="7" t="s">
        <v>686</v>
      </c>
      <c r="C199" s="114" t="s">
        <v>687</v>
      </c>
      <c r="D199" s="25" t="s">
        <v>688</v>
      </c>
      <c r="E199" s="25" t="s">
        <v>689</v>
      </c>
      <c r="F199" s="25" t="s">
        <v>690</v>
      </c>
      <c r="G199" s="26" t="s">
        <v>51</v>
      </c>
      <c r="H199" s="7">
        <v>150</v>
      </c>
      <c r="I199" s="19">
        <v>5500</v>
      </c>
      <c r="J199" s="1"/>
      <c r="K199" s="37"/>
      <c r="L199" s="37"/>
      <c r="M199" s="37"/>
      <c r="N199" s="37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2:53" s="69" customFormat="1" ht="38.25">
      <c r="B200" s="7" t="s">
        <v>691</v>
      </c>
      <c r="C200" s="25" t="s">
        <v>687</v>
      </c>
      <c r="D200" s="103" t="s">
        <v>688</v>
      </c>
      <c r="E200" s="115" t="s">
        <v>689</v>
      </c>
      <c r="F200" s="44" t="s">
        <v>447</v>
      </c>
      <c r="G200" s="26" t="s">
        <v>51</v>
      </c>
      <c r="H200" s="7">
        <v>3</v>
      </c>
      <c r="I200" s="19">
        <v>7600</v>
      </c>
      <c r="J200" s="1"/>
      <c r="K200" s="37"/>
      <c r="L200" s="37"/>
      <c r="M200" s="37"/>
      <c r="N200" s="37"/>
      <c r="O200" s="8" t="s">
        <v>4203</v>
      </c>
      <c r="P200" s="58" t="s">
        <v>4204</v>
      </c>
      <c r="Q200" s="8"/>
      <c r="R200" s="84">
        <v>7</v>
      </c>
      <c r="S200" s="84">
        <v>4900</v>
      </c>
      <c r="T200" s="8" t="s">
        <v>4244</v>
      </c>
      <c r="U200" s="58"/>
      <c r="V200" s="10"/>
      <c r="W200" s="7">
        <v>4</v>
      </c>
      <c r="X200" s="7">
        <v>6906</v>
      </c>
      <c r="Y200" s="8"/>
      <c r="Z200" s="10"/>
      <c r="AA200" s="7"/>
      <c r="AB200" s="7"/>
      <c r="AC200" s="10"/>
      <c r="AD200" s="10"/>
      <c r="AE200" s="10"/>
    </row>
    <row r="201" spans="2:53" s="69" customFormat="1" ht="25.5">
      <c r="B201" s="7" t="s">
        <v>692</v>
      </c>
      <c r="C201" s="103" t="s">
        <v>693</v>
      </c>
      <c r="D201" s="25" t="s">
        <v>688</v>
      </c>
      <c r="E201" s="25" t="s">
        <v>694</v>
      </c>
      <c r="F201" s="44" t="s">
        <v>447</v>
      </c>
      <c r="G201" s="26" t="s">
        <v>51</v>
      </c>
      <c r="H201" s="7">
        <v>3</v>
      </c>
      <c r="I201" s="19">
        <v>7900</v>
      </c>
      <c r="J201" s="1"/>
      <c r="K201" s="37"/>
      <c r="L201" s="37"/>
      <c r="M201" s="37"/>
      <c r="N201" s="37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</row>
    <row r="202" spans="2:53" s="69" customFormat="1" ht="38.25">
      <c r="B202" s="7" t="s">
        <v>695</v>
      </c>
      <c r="C202" s="25" t="s">
        <v>696</v>
      </c>
      <c r="D202" s="25" t="s">
        <v>688</v>
      </c>
      <c r="E202" s="25" t="s">
        <v>697</v>
      </c>
      <c r="F202" s="44" t="s">
        <v>447</v>
      </c>
      <c r="G202" s="26" t="s">
        <v>51</v>
      </c>
      <c r="H202" s="7">
        <v>3</v>
      </c>
      <c r="I202" s="19">
        <v>7900</v>
      </c>
      <c r="J202" s="1"/>
      <c r="K202" s="37"/>
      <c r="L202" s="37"/>
      <c r="M202" s="37"/>
      <c r="N202" s="37"/>
      <c r="O202" s="8"/>
      <c r="P202" s="8"/>
      <c r="Q202" s="8"/>
      <c r="R202" s="7"/>
      <c r="S202" s="7"/>
      <c r="T202" s="8" t="s">
        <v>4244</v>
      </c>
      <c r="U202" s="58"/>
      <c r="V202" s="10"/>
      <c r="W202" s="7">
        <v>1</v>
      </c>
      <c r="X202" s="7">
        <v>7695</v>
      </c>
      <c r="Y202" s="8"/>
      <c r="Z202" s="10"/>
      <c r="AA202" s="7"/>
      <c r="AB202" s="7"/>
      <c r="AC202" s="10"/>
      <c r="AD202" s="10"/>
      <c r="AE202" s="10"/>
    </row>
    <row r="203" spans="2:53" s="69" customFormat="1" ht="38.25">
      <c r="B203" s="7" t="s">
        <v>698</v>
      </c>
      <c r="C203" s="25" t="s">
        <v>699</v>
      </c>
      <c r="D203" s="25" t="s">
        <v>688</v>
      </c>
      <c r="E203" s="25" t="s">
        <v>700</v>
      </c>
      <c r="F203" s="44" t="s">
        <v>447</v>
      </c>
      <c r="G203" s="26" t="s">
        <v>51</v>
      </c>
      <c r="H203" s="7">
        <v>3</v>
      </c>
      <c r="I203" s="19">
        <v>7900</v>
      </c>
      <c r="J203" s="1"/>
      <c r="K203" s="37"/>
      <c r="L203" s="37"/>
      <c r="M203" s="37"/>
      <c r="N203" s="37"/>
      <c r="O203" s="8" t="s">
        <v>4203</v>
      </c>
      <c r="P203" s="58" t="s">
        <v>4204</v>
      </c>
      <c r="Q203" s="8"/>
      <c r="R203" s="84">
        <v>7</v>
      </c>
      <c r="S203" s="84">
        <v>6500</v>
      </c>
      <c r="T203" s="8" t="s">
        <v>4244</v>
      </c>
      <c r="U203" s="58"/>
      <c r="V203" s="10"/>
      <c r="W203" s="7">
        <v>1</v>
      </c>
      <c r="X203" s="7">
        <v>7695</v>
      </c>
      <c r="Y203" s="8"/>
      <c r="Z203" s="10"/>
      <c r="AA203" s="7"/>
      <c r="AB203" s="7"/>
      <c r="AC203" s="10"/>
      <c r="AD203" s="10"/>
      <c r="AE203" s="10"/>
    </row>
    <row r="204" spans="2:53" s="69" customFormat="1" ht="63.75">
      <c r="B204" s="7" t="s">
        <v>701</v>
      </c>
      <c r="C204" s="103" t="s">
        <v>702</v>
      </c>
      <c r="D204" s="25" t="s">
        <v>688</v>
      </c>
      <c r="E204" s="103" t="s">
        <v>703</v>
      </c>
      <c r="F204" s="44" t="s">
        <v>704</v>
      </c>
      <c r="G204" s="26" t="s">
        <v>51</v>
      </c>
      <c r="H204" s="7">
        <v>3</v>
      </c>
      <c r="I204" s="19">
        <v>29900</v>
      </c>
      <c r="J204" s="1"/>
      <c r="K204" s="37"/>
      <c r="L204" s="37"/>
      <c r="M204" s="37"/>
      <c r="N204" s="37"/>
      <c r="O204" s="8" t="s">
        <v>4245</v>
      </c>
      <c r="P204" s="58"/>
      <c r="Q204" s="8"/>
      <c r="R204" s="84">
        <v>132</v>
      </c>
      <c r="S204" s="84">
        <v>7500</v>
      </c>
      <c r="T204" s="8" t="s">
        <v>4244</v>
      </c>
      <c r="U204" s="10"/>
      <c r="V204" s="10"/>
      <c r="W204" s="7">
        <v>1</v>
      </c>
      <c r="X204" s="7">
        <v>7695</v>
      </c>
      <c r="Y204" s="8"/>
      <c r="Z204" s="10"/>
      <c r="AA204" s="7"/>
      <c r="AB204" s="7"/>
      <c r="AC204" s="10"/>
      <c r="AD204" s="10"/>
      <c r="AE204" s="10"/>
    </row>
    <row r="205" spans="2:53" s="69" customFormat="1" ht="38.25">
      <c r="B205" s="7" t="s">
        <v>705</v>
      </c>
      <c r="C205" s="103" t="s">
        <v>706</v>
      </c>
      <c r="D205" s="25" t="s">
        <v>688</v>
      </c>
      <c r="E205" s="103" t="s">
        <v>707</v>
      </c>
      <c r="F205" s="44" t="s">
        <v>704</v>
      </c>
      <c r="G205" s="26" t="s">
        <v>51</v>
      </c>
      <c r="H205" s="7">
        <v>3</v>
      </c>
      <c r="I205" s="19">
        <v>29900</v>
      </c>
      <c r="J205" s="1"/>
      <c r="K205" s="37"/>
      <c r="L205" s="37"/>
      <c r="M205" s="37"/>
      <c r="N205" s="37"/>
      <c r="O205" s="8" t="s">
        <v>4246</v>
      </c>
      <c r="P205" s="8"/>
      <c r="Q205" s="8"/>
      <c r="R205" s="84">
        <v>4</v>
      </c>
      <c r="S205" s="84">
        <v>28000</v>
      </c>
      <c r="T205" s="8" t="s">
        <v>4244</v>
      </c>
      <c r="U205" s="8"/>
      <c r="V205" s="8"/>
      <c r="W205" s="26">
        <v>6</v>
      </c>
      <c r="X205" s="26">
        <v>29545</v>
      </c>
      <c r="Y205" s="8"/>
      <c r="Z205" s="10"/>
      <c r="AA205" s="7"/>
      <c r="AB205" s="7"/>
      <c r="AC205" s="10"/>
      <c r="AD205" s="10"/>
      <c r="AE205" s="10"/>
    </row>
    <row r="206" spans="2:53" s="69" customFormat="1" ht="38.25">
      <c r="B206" s="7" t="s">
        <v>708</v>
      </c>
      <c r="C206" s="103" t="s">
        <v>709</v>
      </c>
      <c r="D206" s="25" t="s">
        <v>688</v>
      </c>
      <c r="E206" s="25" t="s">
        <v>710</v>
      </c>
      <c r="F206" s="44" t="s">
        <v>704</v>
      </c>
      <c r="G206" s="26" t="s">
        <v>51</v>
      </c>
      <c r="H206" s="7">
        <v>3</v>
      </c>
      <c r="I206" s="19">
        <v>29900</v>
      </c>
      <c r="J206" s="1"/>
      <c r="K206" s="37"/>
      <c r="L206" s="37"/>
      <c r="M206" s="37"/>
      <c r="N206" s="37"/>
      <c r="O206" s="8" t="s">
        <v>4203</v>
      </c>
      <c r="P206" s="58" t="s">
        <v>4204</v>
      </c>
      <c r="Q206" s="8"/>
      <c r="R206" s="84">
        <v>7</v>
      </c>
      <c r="S206" s="84">
        <v>6500</v>
      </c>
      <c r="T206" s="8" t="s">
        <v>4244</v>
      </c>
      <c r="U206" s="58"/>
      <c r="V206" s="10"/>
      <c r="W206" s="7">
        <v>1</v>
      </c>
      <c r="X206" s="7">
        <v>7695</v>
      </c>
      <c r="Y206" s="8"/>
      <c r="Z206" s="10"/>
      <c r="AA206" s="7"/>
      <c r="AB206" s="7"/>
      <c r="AC206" s="10"/>
      <c r="AD206" s="10"/>
      <c r="AE206" s="10"/>
    </row>
    <row r="207" spans="2:53" s="69" customFormat="1" ht="38.25">
      <c r="B207" s="7" t="s">
        <v>711</v>
      </c>
      <c r="C207" s="25" t="s">
        <v>712</v>
      </c>
      <c r="D207" s="25" t="s">
        <v>688</v>
      </c>
      <c r="E207" s="25" t="s">
        <v>713</v>
      </c>
      <c r="F207" s="44" t="s">
        <v>704</v>
      </c>
      <c r="G207" s="26" t="s">
        <v>51</v>
      </c>
      <c r="H207" s="7">
        <v>3</v>
      </c>
      <c r="I207" s="19">
        <v>29900</v>
      </c>
      <c r="J207" s="1"/>
      <c r="K207" s="37"/>
      <c r="L207" s="37"/>
      <c r="M207" s="37"/>
      <c r="N207" s="37"/>
      <c r="O207" s="8" t="s">
        <v>4246</v>
      </c>
      <c r="P207" s="8"/>
      <c r="Q207" s="8"/>
      <c r="R207" s="84">
        <v>4</v>
      </c>
      <c r="S207" s="84">
        <v>28000</v>
      </c>
      <c r="T207" s="8" t="s">
        <v>4244</v>
      </c>
      <c r="U207" s="8"/>
      <c r="V207" s="8"/>
      <c r="W207" s="26">
        <v>6</v>
      </c>
      <c r="X207" s="26">
        <v>29385</v>
      </c>
      <c r="Y207" s="8"/>
      <c r="Z207" s="10"/>
      <c r="AA207" s="7"/>
      <c r="AB207" s="7"/>
      <c r="AC207" s="10"/>
      <c r="AD207" s="10"/>
      <c r="AE207" s="10"/>
    </row>
    <row r="208" spans="2:53" s="69" customFormat="1" ht="25.5">
      <c r="B208" s="7" t="s">
        <v>714</v>
      </c>
      <c r="C208" s="25" t="s">
        <v>702</v>
      </c>
      <c r="D208" s="25" t="s">
        <v>688</v>
      </c>
      <c r="E208" s="25" t="s">
        <v>715</v>
      </c>
      <c r="F208" s="44" t="s">
        <v>704</v>
      </c>
      <c r="G208" s="26" t="s">
        <v>51</v>
      </c>
      <c r="H208" s="7">
        <v>3</v>
      </c>
      <c r="I208" s="19">
        <v>31000</v>
      </c>
      <c r="J208" s="1"/>
      <c r="K208" s="37"/>
      <c r="L208" s="37"/>
      <c r="M208" s="37"/>
      <c r="N208" s="37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 spans="2:57" s="69" customFormat="1" ht="25.5">
      <c r="B209" s="7" t="s">
        <v>716</v>
      </c>
      <c r="C209" s="25" t="s">
        <v>706</v>
      </c>
      <c r="D209" s="25" t="s">
        <v>688</v>
      </c>
      <c r="E209" s="25" t="s">
        <v>707</v>
      </c>
      <c r="F209" s="44" t="s">
        <v>704</v>
      </c>
      <c r="G209" s="26" t="s">
        <v>51</v>
      </c>
      <c r="H209" s="7">
        <v>3</v>
      </c>
      <c r="I209" s="19">
        <v>29900</v>
      </c>
      <c r="J209" s="1"/>
      <c r="K209" s="37"/>
      <c r="L209" s="37"/>
      <c r="M209" s="37"/>
      <c r="N209" s="37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 spans="2:57" s="69" customFormat="1" ht="25.5">
      <c r="B210" s="7" t="s">
        <v>717</v>
      </c>
      <c r="C210" s="25" t="s">
        <v>709</v>
      </c>
      <c r="D210" s="25" t="s">
        <v>688</v>
      </c>
      <c r="E210" s="25" t="s">
        <v>710</v>
      </c>
      <c r="F210" s="44" t="s">
        <v>704</v>
      </c>
      <c r="G210" s="26" t="s">
        <v>51</v>
      </c>
      <c r="H210" s="7">
        <v>3</v>
      </c>
      <c r="I210" s="19">
        <v>29900</v>
      </c>
      <c r="J210" s="1"/>
      <c r="K210" s="37"/>
      <c r="L210" s="37"/>
      <c r="M210" s="37"/>
      <c r="N210" s="37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 spans="2:57" s="69" customFormat="1" ht="25.5">
      <c r="B211" s="7" t="s">
        <v>718</v>
      </c>
      <c r="C211" s="25" t="s">
        <v>712</v>
      </c>
      <c r="D211" s="25" t="s">
        <v>688</v>
      </c>
      <c r="E211" s="25" t="s">
        <v>713</v>
      </c>
      <c r="F211" s="44" t="s">
        <v>704</v>
      </c>
      <c r="G211" s="26" t="s">
        <v>51</v>
      </c>
      <c r="H211" s="7">
        <v>3</v>
      </c>
      <c r="I211" s="19">
        <v>29900</v>
      </c>
      <c r="J211" s="1"/>
      <c r="K211" s="37"/>
      <c r="L211" s="37"/>
      <c r="M211" s="37"/>
      <c r="N211" s="37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 spans="2:57" s="69" customFormat="1" ht="38.25">
      <c r="B212" s="7" t="s">
        <v>719</v>
      </c>
      <c r="C212" s="54" t="s">
        <v>720</v>
      </c>
      <c r="D212" s="54" t="s">
        <v>721</v>
      </c>
      <c r="E212" s="54" t="s">
        <v>722</v>
      </c>
      <c r="F212" s="54" t="s">
        <v>723</v>
      </c>
      <c r="G212" s="8" t="s">
        <v>119</v>
      </c>
      <c r="H212" s="56">
        <v>1600</v>
      </c>
      <c r="I212" s="76">
        <v>893</v>
      </c>
      <c r="J212" s="1" t="s">
        <v>4328</v>
      </c>
      <c r="K212" s="37" t="s">
        <v>4191</v>
      </c>
      <c r="L212" s="37"/>
      <c r="M212" s="37">
        <v>2150</v>
      </c>
      <c r="N212" s="37">
        <v>892.86</v>
      </c>
      <c r="O212" s="8" t="s">
        <v>4247</v>
      </c>
      <c r="P212" s="8"/>
      <c r="Q212" s="8"/>
      <c r="R212" s="26">
        <v>1200</v>
      </c>
      <c r="S212" s="88">
        <v>948</v>
      </c>
      <c r="T212" s="8" t="s">
        <v>4248</v>
      </c>
      <c r="U212" s="10" t="s">
        <v>4191</v>
      </c>
      <c r="V212" s="10">
        <v>87</v>
      </c>
      <c r="W212" s="7">
        <v>1000</v>
      </c>
      <c r="X212" s="7">
        <v>885</v>
      </c>
      <c r="Y212" s="8"/>
      <c r="Z212" s="8"/>
      <c r="AA212" s="26"/>
      <c r="AB212" s="26"/>
      <c r="AC212" s="10"/>
      <c r="AD212" s="10"/>
      <c r="AE212" s="10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</row>
    <row r="213" spans="2:57" s="69" customFormat="1" ht="38.25">
      <c r="B213" s="7" t="s">
        <v>724</v>
      </c>
      <c r="C213" s="54" t="s">
        <v>725</v>
      </c>
      <c r="D213" s="54" t="s">
        <v>726</v>
      </c>
      <c r="E213" s="54" t="s">
        <v>727</v>
      </c>
      <c r="F213" s="25" t="s">
        <v>728</v>
      </c>
      <c r="G213" s="8" t="s">
        <v>125</v>
      </c>
      <c r="H213" s="56">
        <v>142</v>
      </c>
      <c r="I213" s="57">
        <v>428</v>
      </c>
      <c r="J213" s="1" t="s">
        <v>4306</v>
      </c>
      <c r="K213" s="37" t="s">
        <v>4177</v>
      </c>
      <c r="L213" s="37"/>
      <c r="M213" s="37">
        <v>142</v>
      </c>
      <c r="N213" s="37">
        <v>400</v>
      </c>
      <c r="O213" s="13"/>
      <c r="P213" s="13"/>
      <c r="Q213" s="13"/>
      <c r="R213" s="53"/>
      <c r="S213" s="53"/>
      <c r="T213" s="8" t="s">
        <v>4192</v>
      </c>
      <c r="U213" s="10" t="s">
        <v>4177</v>
      </c>
      <c r="V213" s="10"/>
      <c r="W213" s="7">
        <v>200</v>
      </c>
      <c r="X213" s="7">
        <v>280</v>
      </c>
      <c r="Y213" s="13"/>
      <c r="Z213" s="58"/>
      <c r="AA213" s="53"/>
      <c r="AB213" s="53"/>
      <c r="AC213" s="10"/>
      <c r="AD213" s="10"/>
      <c r="AE213" s="10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</row>
    <row r="214" spans="2:57" s="69" customFormat="1" ht="25.5">
      <c r="B214" s="7" t="s">
        <v>729</v>
      </c>
      <c r="C214" s="25" t="s">
        <v>730</v>
      </c>
      <c r="D214" s="54" t="s">
        <v>726</v>
      </c>
      <c r="E214" s="54" t="s">
        <v>731</v>
      </c>
      <c r="F214" s="62" t="s">
        <v>732</v>
      </c>
      <c r="G214" s="8" t="s">
        <v>125</v>
      </c>
      <c r="H214" s="56">
        <v>10</v>
      </c>
      <c r="I214" s="20">
        <v>325</v>
      </c>
      <c r="J214" s="1"/>
      <c r="K214" s="37"/>
      <c r="L214" s="37"/>
      <c r="M214" s="37"/>
      <c r="N214" s="37"/>
      <c r="O214" s="13"/>
      <c r="P214" s="13"/>
      <c r="Q214" s="13"/>
      <c r="R214" s="53"/>
      <c r="S214" s="53"/>
      <c r="T214" s="13"/>
      <c r="U214" s="58"/>
      <c r="V214" s="53"/>
      <c r="W214" s="53"/>
      <c r="X214" s="13"/>
      <c r="Y214" s="58"/>
      <c r="Z214" s="53"/>
      <c r="AA214" s="53"/>
      <c r="AB214" s="53"/>
      <c r="AC214" s="10"/>
      <c r="AD214" s="10"/>
      <c r="AE214" s="10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</row>
    <row r="215" spans="2:57" s="69" customFormat="1" ht="38.25">
      <c r="B215" s="7" t="s">
        <v>733</v>
      </c>
      <c r="C215" s="54" t="s">
        <v>734</v>
      </c>
      <c r="D215" s="54" t="s">
        <v>735</v>
      </c>
      <c r="E215" s="54" t="s">
        <v>736</v>
      </c>
      <c r="F215" s="25"/>
      <c r="G215" s="8" t="s">
        <v>125</v>
      </c>
      <c r="H215" s="56">
        <v>190</v>
      </c>
      <c r="I215" s="76">
        <v>1204</v>
      </c>
      <c r="J215" s="1" t="s">
        <v>4306</v>
      </c>
      <c r="K215" s="37" t="s">
        <v>4177</v>
      </c>
      <c r="L215" s="37"/>
      <c r="M215" s="37">
        <v>190</v>
      </c>
      <c r="N215" s="37">
        <v>1125</v>
      </c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</row>
    <row r="216" spans="2:57" s="69" customFormat="1" ht="51">
      <c r="B216" s="7" t="s">
        <v>737</v>
      </c>
      <c r="C216" s="113" t="s">
        <v>738</v>
      </c>
      <c r="D216" s="113" t="s">
        <v>739</v>
      </c>
      <c r="E216" s="113" t="s">
        <v>740</v>
      </c>
      <c r="F216" s="25"/>
      <c r="G216" s="8" t="s">
        <v>125</v>
      </c>
      <c r="H216" s="56">
        <v>70</v>
      </c>
      <c r="I216" s="76">
        <v>870</v>
      </c>
      <c r="J216" s="1" t="s">
        <v>4306</v>
      </c>
      <c r="K216" s="37" t="s">
        <v>4177</v>
      </c>
      <c r="L216" s="37"/>
      <c r="M216" s="37">
        <v>35</v>
      </c>
      <c r="N216" s="37">
        <v>812.5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</row>
    <row r="217" spans="2:57" s="69" customFormat="1" ht="51">
      <c r="B217" s="7" t="s">
        <v>741</v>
      </c>
      <c r="C217" s="25" t="s">
        <v>742</v>
      </c>
      <c r="D217" s="54" t="s">
        <v>739</v>
      </c>
      <c r="E217" s="54" t="s">
        <v>743</v>
      </c>
      <c r="F217" s="62" t="s">
        <v>670</v>
      </c>
      <c r="G217" s="8" t="s">
        <v>125</v>
      </c>
      <c r="H217" s="56">
        <v>50</v>
      </c>
      <c r="I217" s="20">
        <v>1518</v>
      </c>
      <c r="J217" s="1"/>
      <c r="K217" s="37"/>
      <c r="L217" s="37"/>
      <c r="M217" s="37"/>
      <c r="N217" s="37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</row>
    <row r="218" spans="2:57" s="69" customFormat="1" ht="38.25">
      <c r="B218" s="7" t="s">
        <v>744</v>
      </c>
      <c r="C218" s="113" t="s">
        <v>745</v>
      </c>
      <c r="D218" s="113" t="s">
        <v>746</v>
      </c>
      <c r="E218" s="113" t="s">
        <v>747</v>
      </c>
      <c r="F218" s="25"/>
      <c r="G218" s="8" t="s">
        <v>125</v>
      </c>
      <c r="H218" s="56">
        <v>110</v>
      </c>
      <c r="I218" s="76">
        <v>479</v>
      </c>
      <c r="J218" s="1" t="s">
        <v>4306</v>
      </c>
      <c r="K218" s="37" t="s">
        <v>4177</v>
      </c>
      <c r="L218" s="37"/>
      <c r="M218" s="37">
        <v>110</v>
      </c>
      <c r="N218" s="37">
        <v>447.32</v>
      </c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</row>
    <row r="219" spans="2:57" s="69" customFormat="1" ht="38.25">
      <c r="B219" s="7" t="s">
        <v>748</v>
      </c>
      <c r="C219" s="25" t="s">
        <v>749</v>
      </c>
      <c r="D219" s="54" t="s">
        <v>746</v>
      </c>
      <c r="E219" s="54" t="s">
        <v>750</v>
      </c>
      <c r="F219" s="62" t="s">
        <v>670</v>
      </c>
      <c r="G219" s="8" t="s">
        <v>125</v>
      </c>
      <c r="H219" s="56">
        <v>20</v>
      </c>
      <c r="I219" s="20">
        <v>580</v>
      </c>
      <c r="J219" s="1"/>
      <c r="K219" s="37"/>
      <c r="L219" s="37"/>
      <c r="M219" s="37"/>
      <c r="N219" s="37"/>
      <c r="O219" s="13"/>
      <c r="P219" s="13"/>
      <c r="Q219" s="13"/>
      <c r="R219" s="53"/>
      <c r="S219" s="53"/>
      <c r="T219" s="8" t="s">
        <v>4192</v>
      </c>
      <c r="U219" s="10" t="s">
        <v>4177</v>
      </c>
      <c r="V219" s="7">
        <f>Q218</f>
        <v>0</v>
      </c>
      <c r="W219" s="7">
        <f>R218*1.12</f>
        <v>0</v>
      </c>
      <c r="X219" s="13"/>
      <c r="Y219" s="58"/>
      <c r="Z219" s="53"/>
      <c r="AA219" s="53"/>
      <c r="AB219" s="53"/>
      <c r="AC219" s="10"/>
      <c r="AD219" s="10"/>
      <c r="AE219" s="10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</row>
    <row r="220" spans="2:57" s="69" customFormat="1" ht="38.25">
      <c r="B220" s="7" t="s">
        <v>751</v>
      </c>
      <c r="C220" s="103" t="s">
        <v>752</v>
      </c>
      <c r="D220" s="113" t="s">
        <v>753</v>
      </c>
      <c r="E220" s="113" t="s">
        <v>754</v>
      </c>
      <c r="F220" s="62" t="s">
        <v>670</v>
      </c>
      <c r="G220" s="8" t="s">
        <v>125</v>
      </c>
      <c r="H220" s="56">
        <v>2</v>
      </c>
      <c r="I220" s="20">
        <v>3393</v>
      </c>
      <c r="J220" s="1"/>
      <c r="K220" s="37"/>
      <c r="L220" s="37"/>
      <c r="M220" s="37"/>
      <c r="N220" s="37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</row>
    <row r="221" spans="2:57" s="69" customFormat="1" ht="38.25">
      <c r="B221" s="7" t="s">
        <v>755</v>
      </c>
      <c r="C221" s="25" t="s">
        <v>756</v>
      </c>
      <c r="D221" s="54" t="s">
        <v>757</v>
      </c>
      <c r="E221" s="54" t="s">
        <v>758</v>
      </c>
      <c r="F221" s="62" t="s">
        <v>670</v>
      </c>
      <c r="G221" s="8" t="s">
        <v>125</v>
      </c>
      <c r="H221" s="56">
        <v>0.5</v>
      </c>
      <c r="I221" s="20">
        <v>1027</v>
      </c>
      <c r="J221" s="1"/>
      <c r="K221" s="37"/>
      <c r="L221" s="37"/>
      <c r="M221" s="37"/>
      <c r="N221" s="37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</row>
    <row r="222" spans="2:57" s="69" customFormat="1" ht="51">
      <c r="B222" s="7" t="s">
        <v>759</v>
      </c>
      <c r="C222" s="103" t="s">
        <v>760</v>
      </c>
      <c r="D222" s="103" t="s">
        <v>761</v>
      </c>
      <c r="E222" s="103" t="s">
        <v>762</v>
      </c>
      <c r="F222" s="44" t="s">
        <v>763</v>
      </c>
      <c r="G222" s="26" t="s">
        <v>51</v>
      </c>
      <c r="H222" s="26">
        <v>20</v>
      </c>
      <c r="I222" s="20">
        <v>1400</v>
      </c>
      <c r="J222" s="1" t="s">
        <v>4312</v>
      </c>
      <c r="K222" s="37" t="s">
        <v>4204</v>
      </c>
      <c r="L222" s="37"/>
      <c r="M222" s="37">
        <v>4</v>
      </c>
      <c r="N222" s="37">
        <v>1383.93</v>
      </c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 spans="2:57" s="69" customFormat="1" ht="51">
      <c r="B223" s="7" t="s">
        <v>764</v>
      </c>
      <c r="C223" s="25" t="s">
        <v>760</v>
      </c>
      <c r="D223" s="25" t="s">
        <v>761</v>
      </c>
      <c r="E223" s="25" t="s">
        <v>762</v>
      </c>
      <c r="F223" s="44" t="s">
        <v>763</v>
      </c>
      <c r="G223" s="26" t="s">
        <v>51</v>
      </c>
      <c r="H223" s="26">
        <v>15</v>
      </c>
      <c r="I223" s="20">
        <v>2400</v>
      </c>
      <c r="J223" s="1"/>
      <c r="K223" s="37"/>
      <c r="L223" s="37"/>
      <c r="M223" s="37"/>
      <c r="N223" s="37"/>
      <c r="O223" s="13" t="s">
        <v>4185</v>
      </c>
      <c r="P223" s="8" t="s">
        <v>4204</v>
      </c>
      <c r="Q223" s="8"/>
      <c r="R223" s="7">
        <v>2</v>
      </c>
      <c r="S223" s="7">
        <v>1990</v>
      </c>
      <c r="T223" s="8" t="s">
        <v>4203</v>
      </c>
      <c r="U223" s="10" t="s">
        <v>4204</v>
      </c>
      <c r="V223" s="53">
        <v>1</v>
      </c>
      <c r="W223" s="53">
        <v>1700</v>
      </c>
      <c r="X223" s="8"/>
      <c r="Y223" s="10"/>
      <c r="Z223" s="7"/>
      <c r="AA223" s="7"/>
      <c r="AB223" s="7"/>
      <c r="AC223" s="10"/>
      <c r="AD223" s="10"/>
      <c r="AE223" s="10"/>
    </row>
    <row r="224" spans="2:57" s="116" customFormat="1" ht="51">
      <c r="B224" s="7" t="s">
        <v>765</v>
      </c>
      <c r="C224" s="25" t="s">
        <v>760</v>
      </c>
      <c r="D224" s="25" t="s">
        <v>761</v>
      </c>
      <c r="E224" s="25" t="s">
        <v>762</v>
      </c>
      <c r="F224" s="44" t="s">
        <v>763</v>
      </c>
      <c r="G224" s="26" t="s">
        <v>51</v>
      </c>
      <c r="H224" s="26">
        <v>2</v>
      </c>
      <c r="I224" s="20">
        <v>5800</v>
      </c>
      <c r="J224" s="1"/>
      <c r="K224" s="37"/>
      <c r="L224" s="37"/>
      <c r="M224" s="37"/>
      <c r="N224" s="37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</row>
    <row r="225" spans="2:57" s="47" customFormat="1" ht="38.25">
      <c r="B225" s="7" t="s">
        <v>766</v>
      </c>
      <c r="C225" s="25" t="s">
        <v>767</v>
      </c>
      <c r="D225" s="83" t="s">
        <v>768</v>
      </c>
      <c r="E225" s="25" t="s">
        <v>769</v>
      </c>
      <c r="F225" s="25" t="s">
        <v>770</v>
      </c>
      <c r="G225" s="26" t="s">
        <v>51</v>
      </c>
      <c r="H225" s="10">
        <v>18</v>
      </c>
      <c r="I225" s="19">
        <v>764.28</v>
      </c>
      <c r="J225" s="1"/>
      <c r="K225" s="37"/>
      <c r="L225" s="37"/>
      <c r="M225" s="37"/>
      <c r="N225" s="37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69"/>
      <c r="BC225" s="69"/>
      <c r="BD225" s="69"/>
      <c r="BE225" s="69"/>
    </row>
    <row r="226" spans="2:57" s="47" customFormat="1" ht="25.5">
      <c r="B226" s="7" t="s">
        <v>771</v>
      </c>
      <c r="C226" s="25" t="s">
        <v>767</v>
      </c>
      <c r="D226" s="25" t="s">
        <v>768</v>
      </c>
      <c r="E226" s="117" t="s">
        <v>769</v>
      </c>
      <c r="F226" s="25" t="s">
        <v>772</v>
      </c>
      <c r="G226" s="26" t="s">
        <v>51</v>
      </c>
      <c r="H226" s="10">
        <v>2</v>
      </c>
      <c r="I226" s="19">
        <v>48150</v>
      </c>
      <c r="J226" s="1"/>
      <c r="K226" s="37"/>
      <c r="L226" s="37"/>
      <c r="M226" s="37"/>
      <c r="N226" s="37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69"/>
      <c r="BC226" s="69"/>
      <c r="BD226" s="69"/>
      <c r="BE226" s="69"/>
    </row>
    <row r="227" spans="2:57" s="47" customFormat="1" ht="25.5">
      <c r="B227" s="7" t="s">
        <v>773</v>
      </c>
      <c r="C227" s="109" t="s">
        <v>774</v>
      </c>
      <c r="D227" s="25" t="s">
        <v>768</v>
      </c>
      <c r="E227" s="25" t="s">
        <v>775</v>
      </c>
      <c r="F227" s="25" t="s">
        <v>776</v>
      </c>
      <c r="G227" s="26" t="s">
        <v>51</v>
      </c>
      <c r="H227" s="10">
        <v>75</v>
      </c>
      <c r="I227" s="19">
        <v>5732.14</v>
      </c>
      <c r="J227" s="1" t="s">
        <v>4303</v>
      </c>
      <c r="K227" s="37" t="s">
        <v>4177</v>
      </c>
      <c r="L227" s="37"/>
      <c r="M227" s="37">
        <v>47</v>
      </c>
      <c r="N227" s="37">
        <v>5357.14</v>
      </c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69"/>
      <c r="BC227" s="69"/>
      <c r="BD227" s="69"/>
      <c r="BE227" s="69"/>
    </row>
    <row r="228" spans="2:57" s="47" customFormat="1" ht="51">
      <c r="B228" s="7" t="s">
        <v>777</v>
      </c>
      <c r="C228" s="114" t="s">
        <v>774</v>
      </c>
      <c r="D228" s="103" t="s">
        <v>768</v>
      </c>
      <c r="E228" s="103" t="s">
        <v>775</v>
      </c>
      <c r="F228" s="103" t="s">
        <v>778</v>
      </c>
      <c r="G228" s="26" t="s">
        <v>51</v>
      </c>
      <c r="H228" s="10">
        <v>8</v>
      </c>
      <c r="I228" s="19">
        <v>42566</v>
      </c>
      <c r="J228" s="1" t="s">
        <v>4181</v>
      </c>
      <c r="K228" s="37" t="s">
        <v>4177</v>
      </c>
      <c r="L228" s="37"/>
      <c r="M228" s="37">
        <v>10</v>
      </c>
      <c r="N228" s="37">
        <v>39886</v>
      </c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69"/>
      <c r="BC228" s="69"/>
      <c r="BD228" s="69"/>
      <c r="BE228" s="69"/>
    </row>
    <row r="229" spans="2:57" s="47" customFormat="1" ht="38.25">
      <c r="B229" s="7" t="s">
        <v>779</v>
      </c>
      <c r="C229" s="25" t="s">
        <v>767</v>
      </c>
      <c r="D229" s="25" t="s">
        <v>768</v>
      </c>
      <c r="E229" s="83" t="s">
        <v>769</v>
      </c>
      <c r="F229" s="25" t="s">
        <v>780</v>
      </c>
      <c r="G229" s="26" t="s">
        <v>51</v>
      </c>
      <c r="H229" s="10">
        <v>6</v>
      </c>
      <c r="I229" s="19">
        <v>33724</v>
      </c>
      <c r="J229" s="1"/>
      <c r="K229" s="37"/>
      <c r="L229" s="37"/>
      <c r="M229" s="37"/>
      <c r="N229" s="37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69"/>
      <c r="BC229" s="69"/>
      <c r="BD229" s="69"/>
      <c r="BE229" s="69"/>
    </row>
    <row r="230" spans="2:57" s="47" customFormat="1" ht="38.25">
      <c r="B230" s="7" t="s">
        <v>781</v>
      </c>
      <c r="C230" s="25" t="s">
        <v>767</v>
      </c>
      <c r="D230" s="25" t="s">
        <v>768</v>
      </c>
      <c r="E230" s="83" t="s">
        <v>769</v>
      </c>
      <c r="F230" s="25" t="s">
        <v>782</v>
      </c>
      <c r="G230" s="26" t="s">
        <v>51</v>
      </c>
      <c r="H230" s="10">
        <v>16</v>
      </c>
      <c r="I230" s="19">
        <v>28676</v>
      </c>
      <c r="J230" s="1"/>
      <c r="K230" s="37"/>
      <c r="L230" s="37"/>
      <c r="M230" s="37"/>
      <c r="N230" s="37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69"/>
      <c r="BC230" s="69"/>
      <c r="BD230" s="69"/>
      <c r="BE230" s="69"/>
    </row>
    <row r="231" spans="2:57" s="47" customFormat="1" ht="51">
      <c r="B231" s="7" t="s">
        <v>783</v>
      </c>
      <c r="C231" s="44" t="s">
        <v>784</v>
      </c>
      <c r="D231" s="44" t="s">
        <v>785</v>
      </c>
      <c r="E231" s="44" t="s">
        <v>786</v>
      </c>
      <c r="F231" s="25" t="s">
        <v>787</v>
      </c>
      <c r="G231" s="26" t="s">
        <v>51</v>
      </c>
      <c r="H231" s="10">
        <v>16</v>
      </c>
      <c r="I231" s="19">
        <v>3240</v>
      </c>
      <c r="J231" s="1" t="s">
        <v>4322</v>
      </c>
      <c r="K231" s="37" t="s">
        <v>4177</v>
      </c>
      <c r="L231" s="37"/>
      <c r="M231" s="37">
        <v>44</v>
      </c>
      <c r="N231" s="37">
        <v>3060.9</v>
      </c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69"/>
      <c r="BC231" s="69"/>
      <c r="BD231" s="69"/>
      <c r="BE231" s="69"/>
    </row>
    <row r="232" spans="2:57" s="47" customFormat="1" ht="38.25">
      <c r="B232" s="7" t="s">
        <v>788</v>
      </c>
      <c r="C232" s="25" t="s">
        <v>789</v>
      </c>
      <c r="D232" s="25" t="s">
        <v>790</v>
      </c>
      <c r="E232" s="25" t="s">
        <v>791</v>
      </c>
      <c r="F232" s="25" t="s">
        <v>792</v>
      </c>
      <c r="G232" s="26" t="s">
        <v>51</v>
      </c>
      <c r="H232" s="10">
        <v>8</v>
      </c>
      <c r="I232" s="19">
        <v>3745</v>
      </c>
      <c r="J232" s="1"/>
      <c r="K232" s="37"/>
      <c r="L232" s="37"/>
      <c r="M232" s="37"/>
      <c r="N232" s="37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69"/>
      <c r="BC232" s="69"/>
      <c r="BD232" s="69"/>
      <c r="BE232" s="69"/>
    </row>
    <row r="233" spans="2:57" s="47" customFormat="1" ht="25.5">
      <c r="B233" s="7" t="s">
        <v>793</v>
      </c>
      <c r="C233" s="54" t="s">
        <v>794</v>
      </c>
      <c r="D233" s="54" t="s">
        <v>795</v>
      </c>
      <c r="E233" s="54" t="s">
        <v>796</v>
      </c>
      <c r="F233" s="62" t="s">
        <v>797</v>
      </c>
      <c r="G233" s="13" t="s">
        <v>798</v>
      </c>
      <c r="H233" s="93">
        <v>50</v>
      </c>
      <c r="I233" s="57">
        <v>840</v>
      </c>
      <c r="J233" s="1"/>
      <c r="K233" s="37"/>
      <c r="L233" s="37"/>
      <c r="M233" s="37"/>
      <c r="N233" s="37"/>
      <c r="O233" s="8"/>
      <c r="P233" s="8"/>
      <c r="Q233" s="8"/>
      <c r="R233" s="7"/>
      <c r="S233" s="7"/>
      <c r="T233" s="8"/>
      <c r="U233" s="10"/>
      <c r="V233" s="7"/>
      <c r="W233" s="7"/>
      <c r="X233" s="8" t="s">
        <v>4182</v>
      </c>
      <c r="Y233" s="10" t="s">
        <v>4177</v>
      </c>
      <c r="Z233" s="53">
        <v>20</v>
      </c>
      <c r="AA233" s="53">
        <v>800</v>
      </c>
      <c r="AB233" s="53"/>
      <c r="AC233" s="10"/>
      <c r="AD233" s="10"/>
      <c r="AE233" s="10"/>
      <c r="BB233" s="116"/>
      <c r="BC233" s="116"/>
      <c r="BD233" s="116"/>
      <c r="BE233" s="116"/>
    </row>
    <row r="234" spans="2:57" s="47" customFormat="1" ht="76.5">
      <c r="B234" s="7" t="s">
        <v>799</v>
      </c>
      <c r="C234" s="54" t="s">
        <v>800</v>
      </c>
      <c r="D234" s="54" t="s">
        <v>795</v>
      </c>
      <c r="E234" s="54" t="s">
        <v>801</v>
      </c>
      <c r="F234" s="25" t="s">
        <v>802</v>
      </c>
      <c r="G234" s="13" t="s">
        <v>798</v>
      </c>
      <c r="H234" s="56">
        <v>50</v>
      </c>
      <c r="I234" s="57">
        <v>1691</v>
      </c>
      <c r="J234" s="1" t="s">
        <v>4329</v>
      </c>
      <c r="K234" s="37" t="s">
        <v>4177</v>
      </c>
      <c r="L234" s="37"/>
      <c r="M234" s="37">
        <v>50</v>
      </c>
      <c r="N234" s="37">
        <v>1464</v>
      </c>
      <c r="O234" s="8" t="s">
        <v>4249</v>
      </c>
      <c r="P234" s="11" t="s">
        <v>4177</v>
      </c>
      <c r="Q234" s="11"/>
      <c r="R234" s="7" t="s">
        <v>13</v>
      </c>
      <c r="S234" s="7" t="s">
        <v>4250</v>
      </c>
      <c r="T234" s="8" t="s">
        <v>4225</v>
      </c>
      <c r="U234" s="10" t="s">
        <v>4177</v>
      </c>
      <c r="V234" s="7">
        <v>30</v>
      </c>
      <c r="W234" s="7">
        <v>1525</v>
      </c>
      <c r="X234" s="8" t="s">
        <v>4251</v>
      </c>
      <c r="Y234" s="10" t="s">
        <v>4177</v>
      </c>
      <c r="Z234" s="7">
        <v>50</v>
      </c>
      <c r="AA234" s="7">
        <v>1300</v>
      </c>
      <c r="AB234" s="7"/>
      <c r="AC234" s="10"/>
      <c r="AD234" s="10"/>
      <c r="AE234" s="10"/>
    </row>
    <row r="235" spans="2:57" s="47" customFormat="1" ht="76.5">
      <c r="B235" s="7" t="s">
        <v>803</v>
      </c>
      <c r="C235" s="54" t="s">
        <v>800</v>
      </c>
      <c r="D235" s="25" t="s">
        <v>804</v>
      </c>
      <c r="E235" s="54" t="s">
        <v>805</v>
      </c>
      <c r="F235" s="25" t="s">
        <v>806</v>
      </c>
      <c r="G235" s="8" t="s">
        <v>798</v>
      </c>
      <c r="H235" s="56">
        <v>50</v>
      </c>
      <c r="I235" s="76">
        <v>1485</v>
      </c>
      <c r="J235" s="1" t="s">
        <v>4507</v>
      </c>
      <c r="K235" s="37"/>
      <c r="L235" s="37"/>
      <c r="M235" s="37">
        <v>50</v>
      </c>
      <c r="N235" s="37">
        <v>1130</v>
      </c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 spans="2:57" s="47" customFormat="1" ht="76.5">
      <c r="B236" s="7" t="s">
        <v>807</v>
      </c>
      <c r="C236" s="54" t="s">
        <v>800</v>
      </c>
      <c r="D236" s="25" t="s">
        <v>804</v>
      </c>
      <c r="E236" s="54" t="s">
        <v>805</v>
      </c>
      <c r="F236" s="25" t="s">
        <v>808</v>
      </c>
      <c r="G236" s="13" t="s">
        <v>798</v>
      </c>
      <c r="H236" s="56">
        <v>5</v>
      </c>
      <c r="I236" s="20">
        <v>1429</v>
      </c>
      <c r="J236" s="1" t="s">
        <v>4329</v>
      </c>
      <c r="K236" s="37" t="s">
        <v>4177</v>
      </c>
      <c r="L236" s="37"/>
      <c r="M236" s="37">
        <v>50</v>
      </c>
      <c r="N236" s="37">
        <v>1464</v>
      </c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 spans="2:57" s="47" customFormat="1" ht="25.5">
      <c r="B237" s="7" t="s">
        <v>809</v>
      </c>
      <c r="C237" s="54" t="s">
        <v>810</v>
      </c>
      <c r="D237" s="25" t="s">
        <v>811</v>
      </c>
      <c r="E237" s="25" t="s">
        <v>812</v>
      </c>
      <c r="F237" s="25" t="s">
        <v>811</v>
      </c>
      <c r="G237" s="8" t="s">
        <v>105</v>
      </c>
      <c r="H237" s="8">
        <v>5</v>
      </c>
      <c r="I237" s="20">
        <v>181.5</v>
      </c>
      <c r="J237" s="1" t="s">
        <v>4307</v>
      </c>
      <c r="K237" s="37" t="s">
        <v>4177</v>
      </c>
      <c r="L237" s="37"/>
      <c r="M237" s="37">
        <v>8</v>
      </c>
      <c r="N237" s="37">
        <v>232.14</v>
      </c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</row>
    <row r="238" spans="2:57" s="47" customFormat="1" ht="25.5">
      <c r="B238" s="7" t="s">
        <v>813</v>
      </c>
      <c r="C238" s="25" t="s">
        <v>814</v>
      </c>
      <c r="D238" s="25" t="s">
        <v>815</v>
      </c>
      <c r="E238" s="25" t="s">
        <v>816</v>
      </c>
      <c r="F238" s="25" t="s">
        <v>817</v>
      </c>
      <c r="G238" s="26" t="s">
        <v>51</v>
      </c>
      <c r="H238" s="10">
        <v>44</v>
      </c>
      <c r="I238" s="19">
        <v>764</v>
      </c>
      <c r="J238" s="1"/>
      <c r="K238" s="37"/>
      <c r="L238" s="37"/>
      <c r="M238" s="37"/>
      <c r="N238" s="37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</row>
    <row r="239" spans="2:57" s="47" customFormat="1" ht="25.5">
      <c r="B239" s="7" t="s">
        <v>818</v>
      </c>
      <c r="C239" s="25" t="s">
        <v>819</v>
      </c>
      <c r="D239" s="25" t="s">
        <v>820</v>
      </c>
      <c r="E239" s="25" t="s">
        <v>821</v>
      </c>
      <c r="F239" s="25" t="s">
        <v>822</v>
      </c>
      <c r="G239" s="26" t="s">
        <v>51</v>
      </c>
      <c r="H239" s="8">
        <v>4</v>
      </c>
      <c r="I239" s="19">
        <v>315650</v>
      </c>
      <c r="J239" s="1" t="s">
        <v>4508</v>
      </c>
      <c r="K239" s="37" t="s">
        <v>4177</v>
      </c>
      <c r="L239" s="37"/>
      <c r="M239" s="37">
        <v>4</v>
      </c>
      <c r="N239" s="37">
        <v>300900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</row>
    <row r="240" spans="2:57" s="47" customFormat="1" ht="76.5">
      <c r="B240" s="7" t="s">
        <v>823</v>
      </c>
      <c r="C240" s="25" t="s">
        <v>824</v>
      </c>
      <c r="D240" s="25" t="s">
        <v>825</v>
      </c>
      <c r="E240" s="25" t="s">
        <v>826</v>
      </c>
      <c r="F240" s="25" t="s">
        <v>827</v>
      </c>
      <c r="G240" s="26" t="s">
        <v>51</v>
      </c>
      <c r="H240" s="10">
        <v>6</v>
      </c>
      <c r="I240" s="19">
        <v>1070000</v>
      </c>
      <c r="J240" s="1"/>
      <c r="K240" s="37"/>
      <c r="L240" s="37"/>
      <c r="M240" s="37"/>
      <c r="N240" s="37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</row>
    <row r="241" spans="2:53" s="47" customFormat="1" ht="76.5">
      <c r="B241" s="7" t="s">
        <v>828</v>
      </c>
      <c r="C241" s="25" t="s">
        <v>824</v>
      </c>
      <c r="D241" s="25" t="s">
        <v>825</v>
      </c>
      <c r="E241" s="25" t="s">
        <v>829</v>
      </c>
      <c r="F241" s="25" t="s">
        <v>830</v>
      </c>
      <c r="G241" s="26" t="s">
        <v>51</v>
      </c>
      <c r="H241" s="10">
        <v>2</v>
      </c>
      <c r="I241" s="19">
        <v>3745000</v>
      </c>
      <c r="J241" s="1" t="s">
        <v>4330</v>
      </c>
      <c r="K241" s="37" t="s">
        <v>4177</v>
      </c>
      <c r="L241" s="37"/>
      <c r="M241" s="37">
        <v>16</v>
      </c>
      <c r="N241" s="37">
        <v>3475000</v>
      </c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</row>
    <row r="242" spans="2:53" s="47" customFormat="1" ht="25.5">
      <c r="B242" s="7" t="s">
        <v>831</v>
      </c>
      <c r="C242" s="25" t="s">
        <v>832</v>
      </c>
      <c r="D242" s="25" t="s">
        <v>833</v>
      </c>
      <c r="E242" s="25" t="s">
        <v>834</v>
      </c>
      <c r="F242" s="25" t="s">
        <v>835</v>
      </c>
      <c r="G242" s="26" t="s">
        <v>51</v>
      </c>
      <c r="H242" s="10">
        <v>10</v>
      </c>
      <c r="I242" s="19">
        <v>762</v>
      </c>
      <c r="J242" s="1" t="s">
        <v>4315</v>
      </c>
      <c r="K242" s="37" t="s">
        <v>4177</v>
      </c>
      <c r="L242" s="37"/>
      <c r="M242" s="37">
        <v>114</v>
      </c>
      <c r="N242" s="37">
        <v>758.93</v>
      </c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</row>
    <row r="243" spans="2:53" s="47" customFormat="1" ht="38.25">
      <c r="B243" s="7" t="s">
        <v>836</v>
      </c>
      <c r="C243" s="25" t="s">
        <v>832</v>
      </c>
      <c r="D243" s="25" t="s">
        <v>833</v>
      </c>
      <c r="E243" s="25" t="s">
        <v>834</v>
      </c>
      <c r="F243" s="25" t="s">
        <v>837</v>
      </c>
      <c r="G243" s="26" t="s">
        <v>51</v>
      </c>
      <c r="H243" s="10">
        <v>16</v>
      </c>
      <c r="I243" s="19">
        <v>762</v>
      </c>
      <c r="J243" s="1" t="s">
        <v>4303</v>
      </c>
      <c r="K243" s="37" t="s">
        <v>4177</v>
      </c>
      <c r="L243" s="37"/>
      <c r="M243" s="37">
        <v>16</v>
      </c>
      <c r="N243" s="37">
        <v>714.29</v>
      </c>
      <c r="O243" s="8"/>
      <c r="P243" s="8"/>
      <c r="Q243" s="8"/>
      <c r="R243" s="26"/>
      <c r="S243" s="7"/>
      <c r="T243" s="13" t="s">
        <v>4179</v>
      </c>
      <c r="U243" s="58" t="s">
        <v>4177</v>
      </c>
      <c r="V243" s="53">
        <v>28</v>
      </c>
      <c r="W243" s="53">
        <v>800</v>
      </c>
      <c r="X243" s="8" t="s">
        <v>4180</v>
      </c>
      <c r="Y243" s="10" t="s">
        <v>4177</v>
      </c>
      <c r="Z243" s="52">
        <v>4</v>
      </c>
      <c r="AA243" s="53">
        <v>800</v>
      </c>
      <c r="AB243" s="53"/>
      <c r="AC243" s="10"/>
      <c r="AD243" s="10"/>
      <c r="AE243" s="10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</row>
    <row r="244" spans="2:53" s="47" customFormat="1" ht="76.5">
      <c r="B244" s="7" t="s">
        <v>838</v>
      </c>
      <c r="C244" s="50" t="s">
        <v>839</v>
      </c>
      <c r="D244" s="50" t="s">
        <v>840</v>
      </c>
      <c r="E244" s="50" t="s">
        <v>841</v>
      </c>
      <c r="F244" s="25" t="s">
        <v>842</v>
      </c>
      <c r="G244" s="104" t="s">
        <v>105</v>
      </c>
      <c r="H244" s="56">
        <v>30</v>
      </c>
      <c r="I244" s="20">
        <v>1160.71</v>
      </c>
      <c r="J244" s="1" t="s">
        <v>4331</v>
      </c>
      <c r="K244" s="37" t="s">
        <v>4177</v>
      </c>
      <c r="L244" s="37"/>
      <c r="M244" s="37">
        <v>6</v>
      </c>
      <c r="N244" s="37">
        <v>1160.67</v>
      </c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</row>
    <row r="245" spans="2:53" s="47" customFormat="1" ht="25.5">
      <c r="B245" s="7" t="s">
        <v>843</v>
      </c>
      <c r="C245" s="25" t="s">
        <v>844</v>
      </c>
      <c r="D245" s="25" t="s">
        <v>845</v>
      </c>
      <c r="E245" s="25" t="s">
        <v>846</v>
      </c>
      <c r="F245" s="118" t="s">
        <v>847</v>
      </c>
      <c r="G245" s="26" t="s">
        <v>105</v>
      </c>
      <c r="H245" s="119">
        <v>1</v>
      </c>
      <c r="I245" s="20">
        <v>18000</v>
      </c>
      <c r="J245" s="1" t="s">
        <v>4388</v>
      </c>
      <c r="K245" s="37" t="s">
        <v>4177</v>
      </c>
      <c r="L245" s="37"/>
      <c r="M245" s="37">
        <v>5</v>
      </c>
      <c r="N245" s="37">
        <v>16386</v>
      </c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</row>
    <row r="246" spans="2:53" s="47" customFormat="1" ht="51">
      <c r="B246" s="7" t="s">
        <v>848</v>
      </c>
      <c r="C246" s="25" t="s">
        <v>849</v>
      </c>
      <c r="D246" s="25" t="s">
        <v>850</v>
      </c>
      <c r="E246" s="25" t="s">
        <v>851</v>
      </c>
      <c r="F246" s="25" t="s">
        <v>852</v>
      </c>
      <c r="G246" s="8" t="s">
        <v>853</v>
      </c>
      <c r="H246" s="8">
        <v>5</v>
      </c>
      <c r="I246" s="20">
        <v>335.5</v>
      </c>
      <c r="J246" s="1" t="s">
        <v>4307</v>
      </c>
      <c r="K246" s="37" t="s">
        <v>4177</v>
      </c>
      <c r="L246" s="37"/>
      <c r="M246" s="37">
        <v>40</v>
      </c>
      <c r="N246" s="37">
        <v>375</v>
      </c>
      <c r="O246" s="11" t="s">
        <v>4205</v>
      </c>
      <c r="P246" s="8" t="s">
        <v>4177</v>
      </c>
      <c r="Q246" s="8"/>
      <c r="R246" s="7">
        <v>18</v>
      </c>
      <c r="S246" s="7">
        <v>324</v>
      </c>
      <c r="T246" s="8" t="s">
        <v>4252</v>
      </c>
      <c r="U246" s="10" t="s">
        <v>4177</v>
      </c>
      <c r="V246" s="7">
        <v>280</v>
      </c>
      <c r="W246" s="7">
        <v>339</v>
      </c>
      <c r="X246" s="120" t="s">
        <v>4233</v>
      </c>
      <c r="Y246" s="10" t="s">
        <v>4177</v>
      </c>
      <c r="Z246" s="52">
        <v>102</v>
      </c>
      <c r="AA246" s="52">
        <v>350</v>
      </c>
      <c r="AB246" s="10"/>
      <c r="AC246" s="10"/>
      <c r="AD246" s="10"/>
      <c r="AE246" s="10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</row>
    <row r="247" spans="2:53" s="47" customFormat="1" ht="25.5">
      <c r="B247" s="7" t="s">
        <v>854</v>
      </c>
      <c r="C247" s="25" t="s">
        <v>855</v>
      </c>
      <c r="D247" s="25" t="s">
        <v>856</v>
      </c>
      <c r="E247" s="25" t="s">
        <v>846</v>
      </c>
      <c r="F247" s="25" t="s">
        <v>857</v>
      </c>
      <c r="G247" s="26" t="s">
        <v>105</v>
      </c>
      <c r="H247" s="119">
        <v>5</v>
      </c>
      <c r="I247" s="20">
        <v>36850</v>
      </c>
      <c r="J247" s="1"/>
      <c r="K247" s="37"/>
      <c r="L247" s="37"/>
      <c r="M247" s="37"/>
      <c r="N247" s="37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</row>
    <row r="248" spans="2:53" s="47" customFormat="1" ht="38.25">
      <c r="B248" s="7" t="s">
        <v>858</v>
      </c>
      <c r="C248" s="48" t="s">
        <v>859</v>
      </c>
      <c r="D248" s="121" t="s">
        <v>860</v>
      </c>
      <c r="E248" s="121" t="s">
        <v>861</v>
      </c>
      <c r="F248" s="122" t="s">
        <v>862</v>
      </c>
      <c r="G248" s="8" t="s">
        <v>863</v>
      </c>
      <c r="H248" s="56">
        <v>50</v>
      </c>
      <c r="I248" s="76">
        <v>4247</v>
      </c>
      <c r="J248" s="1"/>
      <c r="K248" s="37"/>
      <c r="L248" s="37"/>
      <c r="M248" s="37"/>
      <c r="N248" s="37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 spans="2:53" s="47" customFormat="1" ht="63.75">
      <c r="B249" s="7" t="s">
        <v>864</v>
      </c>
      <c r="C249" s="25" t="s">
        <v>865</v>
      </c>
      <c r="D249" s="25" t="s">
        <v>866</v>
      </c>
      <c r="E249" s="25" t="s">
        <v>867</v>
      </c>
      <c r="F249" s="90" t="s">
        <v>868</v>
      </c>
      <c r="G249" s="26" t="s">
        <v>51</v>
      </c>
      <c r="H249" s="7">
        <v>40</v>
      </c>
      <c r="I249" s="19">
        <v>900</v>
      </c>
      <c r="J249" s="1"/>
      <c r="K249" s="37"/>
      <c r="L249" s="37"/>
      <c r="M249" s="37"/>
      <c r="N249" s="37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</row>
    <row r="250" spans="2:53" s="47" customFormat="1" ht="38.25">
      <c r="B250" s="7" t="s">
        <v>869</v>
      </c>
      <c r="C250" s="25" t="s">
        <v>870</v>
      </c>
      <c r="D250" s="25" t="s">
        <v>871</v>
      </c>
      <c r="E250" s="25" t="s">
        <v>871</v>
      </c>
      <c r="F250" s="44" t="s">
        <v>872</v>
      </c>
      <c r="G250" s="26" t="s">
        <v>51</v>
      </c>
      <c r="H250" s="7">
        <v>2</v>
      </c>
      <c r="I250" s="19">
        <v>39600</v>
      </c>
      <c r="J250" s="1" t="s">
        <v>4324</v>
      </c>
      <c r="K250" s="37" t="s">
        <v>4204</v>
      </c>
      <c r="L250" s="37"/>
      <c r="M250" s="37">
        <v>2</v>
      </c>
      <c r="N250" s="37">
        <v>15625</v>
      </c>
      <c r="O250" s="8" t="s">
        <v>4203</v>
      </c>
      <c r="P250" s="8" t="s">
        <v>4204</v>
      </c>
      <c r="Q250" s="8"/>
      <c r="R250" s="52">
        <v>2</v>
      </c>
      <c r="S250" s="52">
        <v>20982</v>
      </c>
      <c r="T250" s="8"/>
      <c r="U250" s="10"/>
      <c r="V250" s="7"/>
      <c r="W250" s="7"/>
      <c r="X250" s="8"/>
      <c r="Y250" s="10"/>
      <c r="Z250" s="7"/>
      <c r="AA250" s="7"/>
      <c r="AB250" s="10"/>
      <c r="AC250" s="10"/>
      <c r="AD250" s="10"/>
      <c r="AE250" s="10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</row>
    <row r="251" spans="2:53" s="47" customFormat="1" ht="63.75">
      <c r="B251" s="7" t="s">
        <v>873</v>
      </c>
      <c r="C251" s="25" t="s">
        <v>874</v>
      </c>
      <c r="D251" s="25" t="s">
        <v>875</v>
      </c>
      <c r="E251" s="25" t="s">
        <v>876</v>
      </c>
      <c r="F251" s="25" t="s">
        <v>877</v>
      </c>
      <c r="G251" s="26" t="s">
        <v>51</v>
      </c>
      <c r="H251" s="10">
        <v>14</v>
      </c>
      <c r="I251" s="19">
        <v>502.9</v>
      </c>
      <c r="J251" s="1"/>
      <c r="K251" s="37"/>
      <c r="L251" s="37"/>
      <c r="M251" s="37"/>
      <c r="N251" s="37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</row>
    <row r="252" spans="2:53" s="47" customFormat="1" ht="63.75">
      <c r="B252" s="7" t="s">
        <v>878</v>
      </c>
      <c r="C252" s="25" t="s">
        <v>879</v>
      </c>
      <c r="D252" s="25" t="s">
        <v>880</v>
      </c>
      <c r="E252" s="25" t="s">
        <v>881</v>
      </c>
      <c r="F252" s="25" t="s">
        <v>882</v>
      </c>
      <c r="G252" s="26" t="s">
        <v>51</v>
      </c>
      <c r="H252" s="8">
        <v>2</v>
      </c>
      <c r="I252" s="19">
        <v>172270</v>
      </c>
      <c r="J252" s="1" t="s">
        <v>4315</v>
      </c>
      <c r="K252" s="37" t="s">
        <v>4177</v>
      </c>
      <c r="L252" s="37"/>
      <c r="M252" s="37">
        <v>2</v>
      </c>
      <c r="N252" s="37">
        <v>161000</v>
      </c>
      <c r="O252" s="13"/>
      <c r="P252" s="13"/>
      <c r="Q252" s="13"/>
      <c r="R252" s="53"/>
      <c r="S252" s="53"/>
      <c r="T252" s="8" t="s">
        <v>4253</v>
      </c>
      <c r="U252" s="10" t="s">
        <v>4177</v>
      </c>
      <c r="V252" s="26">
        <v>1</v>
      </c>
      <c r="W252" s="26">
        <v>164018</v>
      </c>
      <c r="X252" s="13"/>
      <c r="Y252" s="58"/>
      <c r="Z252" s="53"/>
      <c r="AA252" s="53"/>
      <c r="AB252" s="10"/>
      <c r="AC252" s="10"/>
      <c r="AD252" s="10"/>
      <c r="AE252" s="10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</row>
    <row r="253" spans="2:53" s="47" customFormat="1" ht="114.75">
      <c r="B253" s="7" t="s">
        <v>883</v>
      </c>
      <c r="C253" s="25" t="s">
        <v>884</v>
      </c>
      <c r="D253" s="25" t="s">
        <v>885</v>
      </c>
      <c r="E253" s="25" t="s">
        <v>886</v>
      </c>
      <c r="F253" s="25" t="s">
        <v>887</v>
      </c>
      <c r="G253" s="26" t="s">
        <v>51</v>
      </c>
      <c r="H253" s="10">
        <v>8</v>
      </c>
      <c r="I253" s="19">
        <v>760</v>
      </c>
      <c r="J253" s="1" t="s">
        <v>4303</v>
      </c>
      <c r="K253" s="37" t="s">
        <v>4177</v>
      </c>
      <c r="L253" s="37"/>
      <c r="M253" s="37">
        <v>4</v>
      </c>
      <c r="N253" s="37">
        <v>714.29</v>
      </c>
      <c r="O253" s="8" t="s">
        <v>4176</v>
      </c>
      <c r="P253" s="8" t="s">
        <v>4177</v>
      </c>
      <c r="Q253" s="8"/>
      <c r="R253" s="26">
        <v>14</v>
      </c>
      <c r="S253" s="7">
        <v>785</v>
      </c>
      <c r="T253" s="8" t="s">
        <v>4212</v>
      </c>
      <c r="U253" s="10" t="s">
        <v>4177</v>
      </c>
      <c r="V253" s="7">
        <v>2</v>
      </c>
      <c r="W253" s="7">
        <v>800</v>
      </c>
      <c r="X253" s="8" t="s">
        <v>4212</v>
      </c>
      <c r="Y253" s="10" t="s">
        <v>4177</v>
      </c>
      <c r="Z253" s="52">
        <v>8</v>
      </c>
      <c r="AA253" s="53">
        <v>800</v>
      </c>
      <c r="AB253" s="10"/>
      <c r="AC253" s="10"/>
      <c r="AD253" s="10"/>
      <c r="AE253" s="10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</row>
    <row r="254" spans="2:53" s="47" customFormat="1" ht="114.75">
      <c r="B254" s="7" t="s">
        <v>888</v>
      </c>
      <c r="C254" s="25" t="s">
        <v>884</v>
      </c>
      <c r="D254" s="25" t="s">
        <v>885</v>
      </c>
      <c r="E254" s="25" t="s">
        <v>886</v>
      </c>
      <c r="F254" s="25" t="s">
        <v>889</v>
      </c>
      <c r="G254" s="26" t="s">
        <v>51</v>
      </c>
      <c r="H254" s="10">
        <v>14</v>
      </c>
      <c r="I254" s="19">
        <v>572</v>
      </c>
      <c r="J254" s="1"/>
      <c r="K254" s="37"/>
      <c r="L254" s="37"/>
      <c r="M254" s="37"/>
      <c r="N254" s="37"/>
      <c r="O254" s="8" t="s">
        <v>4176</v>
      </c>
      <c r="P254" s="8" t="s">
        <v>4177</v>
      </c>
      <c r="Q254" s="8"/>
      <c r="R254" s="26">
        <v>17</v>
      </c>
      <c r="S254" s="7">
        <v>785</v>
      </c>
      <c r="T254" s="8" t="s">
        <v>4176</v>
      </c>
      <c r="U254" s="10" t="s">
        <v>4177</v>
      </c>
      <c r="V254" s="7">
        <v>4</v>
      </c>
      <c r="W254" s="7">
        <v>800</v>
      </c>
      <c r="X254" s="8" t="s">
        <v>4212</v>
      </c>
      <c r="Y254" s="10" t="s">
        <v>4177</v>
      </c>
      <c r="Z254" s="52">
        <v>8</v>
      </c>
      <c r="AA254" s="53">
        <v>800</v>
      </c>
      <c r="AB254" s="10"/>
      <c r="AC254" s="10"/>
      <c r="AD254" s="10"/>
      <c r="AE254" s="10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</row>
    <row r="255" spans="2:53" s="47" customFormat="1" ht="63.75">
      <c r="B255" s="7" t="s">
        <v>890</v>
      </c>
      <c r="C255" s="25" t="s">
        <v>891</v>
      </c>
      <c r="D255" s="25" t="s">
        <v>892</v>
      </c>
      <c r="E255" s="25" t="s">
        <v>893</v>
      </c>
      <c r="F255" s="25" t="s">
        <v>894</v>
      </c>
      <c r="G255" s="123" t="s">
        <v>148</v>
      </c>
      <c r="H255" s="106">
        <v>1116</v>
      </c>
      <c r="I255" s="81">
        <v>440</v>
      </c>
      <c r="J255" s="1"/>
      <c r="K255" s="37"/>
      <c r="L255" s="37"/>
      <c r="M255" s="37"/>
      <c r="N255" s="37"/>
      <c r="O255" s="8" t="s">
        <v>4254</v>
      </c>
      <c r="P255" s="8" t="s">
        <v>4177</v>
      </c>
      <c r="Q255" s="13"/>
      <c r="R255" s="53">
        <v>1116</v>
      </c>
      <c r="S255" s="7"/>
      <c r="T255" s="8" t="s">
        <v>4255</v>
      </c>
      <c r="U255" s="10" t="s">
        <v>4177</v>
      </c>
      <c r="V255" s="7">
        <v>1600</v>
      </c>
      <c r="W255" s="7">
        <v>576.79999999999995</v>
      </c>
      <c r="X255" s="13"/>
      <c r="Y255" s="58"/>
      <c r="Z255" s="53"/>
      <c r="AA255" s="53"/>
      <c r="AB255" s="10"/>
      <c r="AC255" s="10"/>
      <c r="AD255" s="10"/>
      <c r="AE255" s="10"/>
    </row>
    <row r="256" spans="2:53" s="47" customFormat="1" ht="76.5">
      <c r="B256" s="7" t="s">
        <v>895</v>
      </c>
      <c r="C256" s="25" t="s">
        <v>896</v>
      </c>
      <c r="D256" s="25" t="s">
        <v>897</v>
      </c>
      <c r="E256" s="25" t="s">
        <v>898</v>
      </c>
      <c r="F256" s="25" t="s">
        <v>899</v>
      </c>
      <c r="G256" s="26" t="s">
        <v>51</v>
      </c>
      <c r="H256" s="10">
        <v>4</v>
      </c>
      <c r="I256" s="19">
        <v>10117</v>
      </c>
      <c r="J256" s="1" t="s">
        <v>4332</v>
      </c>
      <c r="K256" s="37" t="s">
        <v>4177</v>
      </c>
      <c r="L256" s="37"/>
      <c r="M256" s="37">
        <v>7</v>
      </c>
      <c r="N256" s="37">
        <v>8205.75</v>
      </c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</row>
    <row r="257" spans="2:53" s="47" customFormat="1" ht="76.5">
      <c r="B257" s="7" t="s">
        <v>900</v>
      </c>
      <c r="C257" s="25" t="s">
        <v>896</v>
      </c>
      <c r="D257" s="25" t="s">
        <v>897</v>
      </c>
      <c r="E257" s="25" t="s">
        <v>898</v>
      </c>
      <c r="F257" s="25" t="s">
        <v>901</v>
      </c>
      <c r="G257" s="26" t="s">
        <v>51</v>
      </c>
      <c r="H257" s="10">
        <v>6</v>
      </c>
      <c r="I257" s="19">
        <v>9095</v>
      </c>
      <c r="J257" s="1"/>
      <c r="K257" s="37"/>
      <c r="L257" s="37"/>
      <c r="M257" s="37"/>
      <c r="N257" s="37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</row>
    <row r="258" spans="2:53" s="47" customFormat="1" ht="76.5">
      <c r="B258" s="7" t="s">
        <v>902</v>
      </c>
      <c r="C258" s="25" t="s">
        <v>896</v>
      </c>
      <c r="D258" s="25" t="s">
        <v>897</v>
      </c>
      <c r="E258" s="25" t="s">
        <v>898</v>
      </c>
      <c r="F258" s="25" t="s">
        <v>903</v>
      </c>
      <c r="G258" s="26" t="s">
        <v>51</v>
      </c>
      <c r="H258" s="10">
        <v>12</v>
      </c>
      <c r="I258" s="19">
        <v>9630</v>
      </c>
      <c r="J258" s="1"/>
      <c r="K258" s="37"/>
      <c r="L258" s="37"/>
      <c r="M258" s="37"/>
      <c r="N258" s="37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</row>
    <row r="259" spans="2:53" s="47" customFormat="1" ht="76.5">
      <c r="B259" s="7" t="s">
        <v>904</v>
      </c>
      <c r="C259" s="25" t="s">
        <v>896</v>
      </c>
      <c r="D259" s="25" t="s">
        <v>897</v>
      </c>
      <c r="E259" s="25" t="s">
        <v>898</v>
      </c>
      <c r="F259" s="25" t="s">
        <v>905</v>
      </c>
      <c r="G259" s="26" t="s">
        <v>51</v>
      </c>
      <c r="H259" s="10">
        <v>12</v>
      </c>
      <c r="I259" s="19">
        <v>9095</v>
      </c>
      <c r="J259" s="1"/>
      <c r="K259" s="37"/>
      <c r="L259" s="37"/>
      <c r="M259" s="37"/>
      <c r="N259" s="37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</row>
    <row r="260" spans="2:53" s="47" customFormat="1" ht="76.5">
      <c r="B260" s="7" t="s">
        <v>906</v>
      </c>
      <c r="C260" s="25" t="s">
        <v>896</v>
      </c>
      <c r="D260" s="25" t="s">
        <v>897</v>
      </c>
      <c r="E260" s="25" t="s">
        <v>898</v>
      </c>
      <c r="F260" s="25" t="s">
        <v>907</v>
      </c>
      <c r="G260" s="26" t="s">
        <v>51</v>
      </c>
      <c r="H260" s="10">
        <v>44</v>
      </c>
      <c r="I260" s="19">
        <v>10500</v>
      </c>
      <c r="J260" s="1"/>
      <c r="K260" s="37"/>
      <c r="L260" s="37"/>
      <c r="M260" s="37"/>
      <c r="N260" s="37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</row>
    <row r="261" spans="2:53" s="47" customFormat="1" ht="76.5">
      <c r="B261" s="7" t="s">
        <v>908</v>
      </c>
      <c r="C261" s="25" t="s">
        <v>896</v>
      </c>
      <c r="D261" s="25" t="s">
        <v>897</v>
      </c>
      <c r="E261" s="25" t="s">
        <v>898</v>
      </c>
      <c r="F261" s="25" t="s">
        <v>909</v>
      </c>
      <c r="G261" s="26" t="s">
        <v>51</v>
      </c>
      <c r="H261" s="10">
        <v>18</v>
      </c>
      <c r="I261" s="19">
        <v>8827</v>
      </c>
      <c r="J261" s="1"/>
      <c r="K261" s="37"/>
      <c r="L261" s="37"/>
      <c r="M261" s="37"/>
      <c r="N261" s="37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</row>
    <row r="262" spans="2:53" s="47" customFormat="1" ht="76.5">
      <c r="B262" s="7" t="s">
        <v>910</v>
      </c>
      <c r="C262" s="25" t="s">
        <v>896</v>
      </c>
      <c r="D262" s="25" t="s">
        <v>897</v>
      </c>
      <c r="E262" s="25" t="s">
        <v>898</v>
      </c>
      <c r="F262" s="25" t="s">
        <v>911</v>
      </c>
      <c r="G262" s="26" t="s">
        <v>51</v>
      </c>
      <c r="H262" s="10">
        <v>6</v>
      </c>
      <c r="I262" s="19">
        <v>9088</v>
      </c>
      <c r="J262" s="1"/>
      <c r="K262" s="37"/>
      <c r="L262" s="37"/>
      <c r="M262" s="37"/>
      <c r="N262" s="37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</row>
    <row r="263" spans="2:53" s="47" customFormat="1" ht="38.25">
      <c r="B263" s="7" t="s">
        <v>912</v>
      </c>
      <c r="C263" s="25" t="s">
        <v>913</v>
      </c>
      <c r="D263" s="25" t="s">
        <v>914</v>
      </c>
      <c r="E263" s="85" t="s">
        <v>915</v>
      </c>
      <c r="F263" s="25" t="s">
        <v>916</v>
      </c>
      <c r="G263" s="26" t="s">
        <v>51</v>
      </c>
      <c r="H263" s="10">
        <v>28</v>
      </c>
      <c r="I263" s="19">
        <v>13000</v>
      </c>
      <c r="J263" s="1" t="s">
        <v>4309</v>
      </c>
      <c r="K263" s="37" t="s">
        <v>4177</v>
      </c>
      <c r="L263" s="37"/>
      <c r="M263" s="37">
        <v>20</v>
      </c>
      <c r="N263" s="37">
        <v>10678</v>
      </c>
      <c r="O263" s="13"/>
      <c r="P263" s="13"/>
      <c r="Q263" s="13"/>
      <c r="R263" s="53"/>
      <c r="S263" s="53"/>
      <c r="T263" s="13" t="s">
        <v>4214</v>
      </c>
      <c r="U263" s="13" t="s">
        <v>4177</v>
      </c>
      <c r="V263" s="26">
        <v>21</v>
      </c>
      <c r="W263" s="26">
        <v>10939.5</v>
      </c>
      <c r="X263" s="13" t="s">
        <v>4215</v>
      </c>
      <c r="Y263" s="8" t="s">
        <v>4177</v>
      </c>
      <c r="Z263" s="52">
        <v>18</v>
      </c>
      <c r="AA263" s="52">
        <f>3100*4.8</f>
        <v>14880</v>
      </c>
      <c r="AB263" s="10"/>
      <c r="AC263" s="10"/>
      <c r="AD263" s="10"/>
      <c r="AE263" s="10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</row>
    <row r="264" spans="2:53" s="47" customFormat="1" ht="38.25">
      <c r="B264" s="7" t="s">
        <v>917</v>
      </c>
      <c r="C264" s="25" t="s">
        <v>913</v>
      </c>
      <c r="D264" s="25" t="s">
        <v>914</v>
      </c>
      <c r="E264" s="85" t="s">
        <v>915</v>
      </c>
      <c r="F264" s="25" t="s">
        <v>918</v>
      </c>
      <c r="G264" s="26" t="s">
        <v>51</v>
      </c>
      <c r="H264" s="10">
        <v>14</v>
      </c>
      <c r="I264" s="19">
        <v>8300</v>
      </c>
      <c r="J264" s="1"/>
      <c r="K264" s="37"/>
      <c r="L264" s="37"/>
      <c r="M264" s="37"/>
      <c r="N264" s="37"/>
      <c r="O264" s="8" t="s">
        <v>4256</v>
      </c>
      <c r="P264" s="13" t="s">
        <v>4177</v>
      </c>
      <c r="Q264" s="13"/>
      <c r="R264" s="53">
        <v>16</v>
      </c>
      <c r="S264" s="124">
        <v>8876</v>
      </c>
      <c r="T264" s="13"/>
      <c r="U264" s="58"/>
      <c r="V264" s="53"/>
      <c r="W264" s="53"/>
      <c r="X264" s="13"/>
      <c r="Y264" s="58"/>
      <c r="Z264" s="53"/>
      <c r="AA264" s="53"/>
      <c r="AB264" s="10"/>
      <c r="AC264" s="10"/>
      <c r="AD264" s="10"/>
      <c r="AE264" s="10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</row>
    <row r="265" spans="2:53" s="47" customFormat="1" ht="38.25">
      <c r="B265" s="7" t="s">
        <v>919</v>
      </c>
      <c r="C265" s="25" t="s">
        <v>913</v>
      </c>
      <c r="D265" s="25" t="s">
        <v>914</v>
      </c>
      <c r="E265" s="85" t="s">
        <v>915</v>
      </c>
      <c r="F265" s="25" t="s">
        <v>920</v>
      </c>
      <c r="G265" s="26" t="s">
        <v>51</v>
      </c>
      <c r="H265" s="10">
        <v>14</v>
      </c>
      <c r="I265" s="19">
        <v>8300</v>
      </c>
      <c r="J265" s="1"/>
      <c r="K265" s="37"/>
      <c r="L265" s="37"/>
      <c r="M265" s="37"/>
      <c r="N265" s="37"/>
      <c r="O265" s="8" t="s">
        <v>4256</v>
      </c>
      <c r="P265" s="13" t="s">
        <v>4177</v>
      </c>
      <c r="Q265" s="13"/>
      <c r="R265" s="53">
        <v>16</v>
      </c>
      <c r="S265" s="124">
        <v>8876</v>
      </c>
      <c r="T265" s="13"/>
      <c r="U265" s="58"/>
      <c r="V265" s="53"/>
      <c r="W265" s="53"/>
      <c r="X265" s="13"/>
      <c r="Y265" s="58"/>
      <c r="Z265" s="53"/>
      <c r="AA265" s="53"/>
      <c r="AB265" s="10"/>
      <c r="AC265" s="10"/>
      <c r="AD265" s="10"/>
      <c r="AE265" s="10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</row>
    <row r="266" spans="2:53" s="47" customFormat="1" ht="38.25">
      <c r="B266" s="7" t="s">
        <v>921</v>
      </c>
      <c r="C266" s="25" t="s">
        <v>913</v>
      </c>
      <c r="D266" s="25" t="s">
        <v>914</v>
      </c>
      <c r="E266" s="85" t="s">
        <v>915</v>
      </c>
      <c r="F266" s="25" t="s">
        <v>922</v>
      </c>
      <c r="G266" s="26" t="s">
        <v>51</v>
      </c>
      <c r="H266" s="10">
        <v>14</v>
      </c>
      <c r="I266" s="19">
        <v>9800</v>
      </c>
      <c r="J266" s="1"/>
      <c r="K266" s="37"/>
      <c r="L266" s="37"/>
      <c r="M266" s="37"/>
      <c r="N266" s="37"/>
      <c r="O266" s="8" t="s">
        <v>4256</v>
      </c>
      <c r="P266" s="13" t="s">
        <v>4177</v>
      </c>
      <c r="Q266" s="13"/>
      <c r="R266" s="53">
        <v>16</v>
      </c>
      <c r="S266" s="53">
        <v>10470</v>
      </c>
      <c r="T266" s="13" t="s">
        <v>4214</v>
      </c>
      <c r="U266" s="58" t="s">
        <v>4177</v>
      </c>
      <c r="V266" s="53">
        <v>19</v>
      </c>
      <c r="W266" s="7">
        <v>10890</v>
      </c>
      <c r="X266" s="13" t="s">
        <v>4215</v>
      </c>
      <c r="Y266" s="10"/>
      <c r="Z266" s="52">
        <v>7</v>
      </c>
      <c r="AA266" s="53">
        <f>1780*4.8</f>
        <v>8544</v>
      </c>
      <c r="AB266" s="10"/>
      <c r="AC266" s="10"/>
      <c r="AD266" s="10"/>
      <c r="AE266" s="10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</row>
    <row r="267" spans="2:53" s="47" customFormat="1" ht="25.5">
      <c r="B267" s="7" t="s">
        <v>923</v>
      </c>
      <c r="C267" s="25" t="s">
        <v>924</v>
      </c>
      <c r="D267" s="25" t="s">
        <v>925</v>
      </c>
      <c r="E267" s="25" t="s">
        <v>926</v>
      </c>
      <c r="F267" s="44" t="s">
        <v>927</v>
      </c>
      <c r="G267" s="26" t="s">
        <v>51</v>
      </c>
      <c r="H267" s="7">
        <v>30</v>
      </c>
      <c r="I267" s="19">
        <v>1400</v>
      </c>
      <c r="J267" s="1" t="s">
        <v>4333</v>
      </c>
      <c r="K267" s="37" t="s">
        <v>4204</v>
      </c>
      <c r="L267" s="37"/>
      <c r="M267" s="37">
        <v>25</v>
      </c>
      <c r="N267" s="37">
        <v>1339.2</v>
      </c>
      <c r="O267" s="13" t="s">
        <v>4203</v>
      </c>
      <c r="P267" s="8" t="s">
        <v>4177</v>
      </c>
      <c r="Q267" s="8"/>
      <c r="R267" s="7">
        <v>5</v>
      </c>
      <c r="S267" s="7">
        <v>1344</v>
      </c>
      <c r="T267" s="8"/>
      <c r="U267" s="10"/>
      <c r="V267" s="7"/>
      <c r="W267" s="7"/>
      <c r="X267" s="8"/>
      <c r="Y267" s="10"/>
      <c r="Z267" s="7"/>
      <c r="AA267" s="7"/>
      <c r="AB267" s="10"/>
      <c r="AC267" s="10"/>
      <c r="AD267" s="10"/>
      <c r="AE267" s="10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</row>
    <row r="268" spans="2:53" s="47" customFormat="1" ht="25.5">
      <c r="B268" s="7" t="s">
        <v>928</v>
      </c>
      <c r="C268" s="25" t="s">
        <v>924</v>
      </c>
      <c r="D268" s="25" t="s">
        <v>925</v>
      </c>
      <c r="E268" s="25" t="s">
        <v>926</v>
      </c>
      <c r="F268" s="44" t="s">
        <v>929</v>
      </c>
      <c r="G268" s="26" t="s">
        <v>51</v>
      </c>
      <c r="H268" s="7">
        <v>30</v>
      </c>
      <c r="I268" s="19">
        <v>1100</v>
      </c>
      <c r="J268" s="1"/>
      <c r="K268" s="37"/>
      <c r="L268" s="37"/>
      <c r="M268" s="37"/>
      <c r="N268" s="37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</row>
    <row r="269" spans="2:53" s="47" customFormat="1" ht="25.5">
      <c r="B269" s="7" t="s">
        <v>930</v>
      </c>
      <c r="C269" s="25" t="s">
        <v>931</v>
      </c>
      <c r="D269" s="25" t="s">
        <v>932</v>
      </c>
      <c r="E269" s="25" t="s">
        <v>933</v>
      </c>
      <c r="F269" s="25" t="s">
        <v>934</v>
      </c>
      <c r="G269" s="26" t="s">
        <v>51</v>
      </c>
      <c r="H269" s="10">
        <v>264</v>
      </c>
      <c r="I269" s="19">
        <v>267.5</v>
      </c>
      <c r="J269" s="1"/>
      <c r="K269" s="37"/>
      <c r="L269" s="37"/>
      <c r="M269" s="37"/>
      <c r="N269" s="37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</row>
    <row r="270" spans="2:53" s="47" customFormat="1" ht="25.5">
      <c r="B270" s="7" t="s">
        <v>935</v>
      </c>
      <c r="C270" s="25" t="s">
        <v>936</v>
      </c>
      <c r="D270" s="25" t="s">
        <v>932</v>
      </c>
      <c r="E270" s="25" t="s">
        <v>937</v>
      </c>
      <c r="F270" s="25" t="s">
        <v>938</v>
      </c>
      <c r="G270" s="26" t="s">
        <v>51</v>
      </c>
      <c r="H270" s="10">
        <v>120</v>
      </c>
      <c r="I270" s="19">
        <v>367.81</v>
      </c>
      <c r="J270" s="1" t="s">
        <v>4315</v>
      </c>
      <c r="K270" s="37" t="s">
        <v>4177</v>
      </c>
      <c r="L270" s="37"/>
      <c r="M270" s="37">
        <v>40</v>
      </c>
      <c r="N270" s="37">
        <v>343.75</v>
      </c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</row>
    <row r="271" spans="2:53" s="47" customFormat="1" ht="89.25">
      <c r="B271" s="7" t="s">
        <v>939</v>
      </c>
      <c r="C271" s="25" t="s">
        <v>940</v>
      </c>
      <c r="D271" s="83" t="s">
        <v>941</v>
      </c>
      <c r="E271" s="25" t="s">
        <v>942</v>
      </c>
      <c r="F271" s="25" t="s">
        <v>943</v>
      </c>
      <c r="G271" s="26" t="s">
        <v>51</v>
      </c>
      <c r="H271" s="10">
        <v>14</v>
      </c>
      <c r="I271" s="19">
        <v>16250</v>
      </c>
      <c r="J271" s="1" t="s">
        <v>4509</v>
      </c>
      <c r="K271" s="37" t="s">
        <v>4177</v>
      </c>
      <c r="L271" s="37"/>
      <c r="M271" s="37">
        <v>11</v>
      </c>
      <c r="N271" s="37">
        <v>14035.56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</row>
    <row r="272" spans="2:53" s="47" customFormat="1" ht="89.25">
      <c r="B272" s="7" t="s">
        <v>944</v>
      </c>
      <c r="C272" s="25" t="s">
        <v>945</v>
      </c>
      <c r="D272" s="25" t="s">
        <v>941</v>
      </c>
      <c r="E272" s="25" t="s">
        <v>946</v>
      </c>
      <c r="F272" s="25" t="s">
        <v>947</v>
      </c>
      <c r="G272" s="26" t="s">
        <v>51</v>
      </c>
      <c r="H272" s="10">
        <v>30</v>
      </c>
      <c r="I272" s="19">
        <v>6687.5</v>
      </c>
      <c r="J272" s="1" t="s">
        <v>4303</v>
      </c>
      <c r="K272" s="37" t="s">
        <v>4177</v>
      </c>
      <c r="L272" s="37"/>
      <c r="M272" s="37">
        <v>16</v>
      </c>
      <c r="N272" s="37">
        <v>6250</v>
      </c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</row>
    <row r="273" spans="2:53" s="47" customFormat="1" ht="63.75">
      <c r="B273" s="7" t="s">
        <v>948</v>
      </c>
      <c r="C273" s="25" t="s">
        <v>949</v>
      </c>
      <c r="D273" s="25" t="s">
        <v>950</v>
      </c>
      <c r="E273" s="25" t="s">
        <v>951</v>
      </c>
      <c r="F273" s="25" t="s">
        <v>952</v>
      </c>
      <c r="G273" s="26" t="s">
        <v>51</v>
      </c>
      <c r="H273" s="10">
        <v>2</v>
      </c>
      <c r="I273" s="19">
        <v>5885</v>
      </c>
      <c r="J273" s="1" t="s">
        <v>4384</v>
      </c>
      <c r="K273" s="37" t="s">
        <v>4177</v>
      </c>
      <c r="L273" s="37"/>
      <c r="M273" s="37">
        <v>20</v>
      </c>
      <c r="N273" s="37">
        <v>4950</v>
      </c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</row>
    <row r="274" spans="2:53" s="47" customFormat="1" ht="63.75">
      <c r="B274" s="7" t="s">
        <v>953</v>
      </c>
      <c r="C274" s="25" t="s">
        <v>949</v>
      </c>
      <c r="D274" s="25" t="s">
        <v>950</v>
      </c>
      <c r="E274" s="25" t="s">
        <v>951</v>
      </c>
      <c r="F274" s="25" t="s">
        <v>954</v>
      </c>
      <c r="G274" s="26" t="s">
        <v>51</v>
      </c>
      <c r="H274" s="10">
        <v>28</v>
      </c>
      <c r="I274" s="19">
        <v>5296.5</v>
      </c>
      <c r="J274" s="1"/>
      <c r="K274" s="37"/>
      <c r="L274" s="37"/>
      <c r="M274" s="37"/>
      <c r="N274" s="37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</row>
    <row r="275" spans="2:53" s="47" customFormat="1" ht="63.75">
      <c r="B275" s="7" t="s">
        <v>955</v>
      </c>
      <c r="C275" s="25" t="s">
        <v>949</v>
      </c>
      <c r="D275" s="25" t="s">
        <v>950</v>
      </c>
      <c r="E275" s="25" t="s">
        <v>951</v>
      </c>
      <c r="F275" s="25" t="s">
        <v>956</v>
      </c>
      <c r="G275" s="26" t="s">
        <v>51</v>
      </c>
      <c r="H275" s="10">
        <v>6</v>
      </c>
      <c r="I275" s="19">
        <v>6687.5</v>
      </c>
      <c r="J275" s="1"/>
      <c r="K275" s="37"/>
      <c r="L275" s="37"/>
      <c r="M275" s="37"/>
      <c r="N275" s="37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</row>
    <row r="276" spans="2:53" s="47" customFormat="1" ht="25.5">
      <c r="B276" s="7" t="s">
        <v>957</v>
      </c>
      <c r="C276" s="25" t="s">
        <v>958</v>
      </c>
      <c r="D276" s="25" t="s">
        <v>959</v>
      </c>
      <c r="E276" s="25" t="s">
        <v>960</v>
      </c>
      <c r="F276" s="25" t="s">
        <v>961</v>
      </c>
      <c r="G276" s="26" t="s">
        <v>51</v>
      </c>
      <c r="H276" s="10">
        <v>30</v>
      </c>
      <c r="I276" s="19">
        <v>1146.43</v>
      </c>
      <c r="J276" s="1" t="s">
        <v>4303</v>
      </c>
      <c r="K276" s="37" t="s">
        <v>4177</v>
      </c>
      <c r="L276" s="37"/>
      <c r="M276" s="37">
        <v>45</v>
      </c>
      <c r="N276" s="37">
        <v>1071.43</v>
      </c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</row>
    <row r="277" spans="2:53" s="47" customFormat="1" ht="51">
      <c r="B277" s="7" t="s">
        <v>962</v>
      </c>
      <c r="C277" s="25" t="s">
        <v>963</v>
      </c>
      <c r="D277" s="103" t="s">
        <v>964</v>
      </c>
      <c r="E277" s="103" t="s">
        <v>965</v>
      </c>
      <c r="F277" s="25" t="s">
        <v>966</v>
      </c>
      <c r="G277" s="26" t="s">
        <v>51</v>
      </c>
      <c r="H277" s="10">
        <v>8</v>
      </c>
      <c r="I277" s="19">
        <v>20062</v>
      </c>
      <c r="J277" s="1" t="s">
        <v>4303</v>
      </c>
      <c r="K277" s="37" t="s">
        <v>4177</v>
      </c>
      <c r="L277" s="37"/>
      <c r="M277" s="37">
        <v>7</v>
      </c>
      <c r="N277" s="37">
        <v>18750</v>
      </c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</row>
    <row r="278" spans="2:53" s="47" customFormat="1" ht="51">
      <c r="B278" s="7" t="s">
        <v>967</v>
      </c>
      <c r="C278" s="25" t="s">
        <v>968</v>
      </c>
      <c r="D278" s="25" t="s">
        <v>969</v>
      </c>
      <c r="E278" s="25" t="s">
        <v>970</v>
      </c>
      <c r="F278" s="25" t="s">
        <v>971</v>
      </c>
      <c r="G278" s="26" t="s">
        <v>51</v>
      </c>
      <c r="H278" s="10">
        <v>2</v>
      </c>
      <c r="I278" s="19">
        <v>48725</v>
      </c>
      <c r="J278" s="1"/>
      <c r="K278" s="37"/>
      <c r="L278" s="37"/>
      <c r="M278" s="37"/>
      <c r="N278" s="37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</row>
    <row r="279" spans="2:53" s="47" customFormat="1" ht="51">
      <c r="B279" s="7" t="s">
        <v>972</v>
      </c>
      <c r="C279" s="25" t="s">
        <v>968</v>
      </c>
      <c r="D279" s="25" t="s">
        <v>969</v>
      </c>
      <c r="E279" s="25" t="s">
        <v>970</v>
      </c>
      <c r="F279" s="25" t="s">
        <v>973</v>
      </c>
      <c r="G279" s="26" t="s">
        <v>51</v>
      </c>
      <c r="H279" s="10">
        <v>40</v>
      </c>
      <c r="I279" s="19">
        <v>763.98</v>
      </c>
      <c r="J279" s="1" t="s">
        <v>4303</v>
      </c>
      <c r="K279" s="37" t="s">
        <v>4177</v>
      </c>
      <c r="L279" s="37"/>
      <c r="M279" s="37">
        <v>52</v>
      </c>
      <c r="N279" s="37">
        <v>714.29</v>
      </c>
      <c r="O279" s="8" t="s">
        <v>4176</v>
      </c>
      <c r="P279" s="8" t="s">
        <v>4177</v>
      </c>
      <c r="Q279" s="8"/>
      <c r="R279" s="7">
        <v>89</v>
      </c>
      <c r="S279" s="7">
        <v>800</v>
      </c>
      <c r="T279" s="8"/>
      <c r="U279" s="10"/>
      <c r="V279" s="7"/>
      <c r="W279" s="7"/>
      <c r="X279" s="8"/>
      <c r="Y279" s="10"/>
      <c r="Z279" s="7"/>
      <c r="AA279" s="7"/>
      <c r="AB279" s="10"/>
      <c r="AC279" s="10"/>
      <c r="AD279" s="10"/>
      <c r="AE279" s="10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</row>
    <row r="280" spans="2:53" s="47" customFormat="1" ht="51">
      <c r="B280" s="7" t="s">
        <v>974</v>
      </c>
      <c r="C280" s="25" t="s">
        <v>968</v>
      </c>
      <c r="D280" s="25" t="s">
        <v>969</v>
      </c>
      <c r="E280" s="25" t="s">
        <v>970</v>
      </c>
      <c r="F280" s="25" t="s">
        <v>975</v>
      </c>
      <c r="G280" s="26" t="s">
        <v>51</v>
      </c>
      <c r="H280" s="10">
        <v>8</v>
      </c>
      <c r="I280" s="19">
        <v>4299</v>
      </c>
      <c r="J280" s="1" t="s">
        <v>4303</v>
      </c>
      <c r="K280" s="37" t="s">
        <v>4177</v>
      </c>
      <c r="L280" s="37"/>
      <c r="M280" s="37">
        <v>8</v>
      </c>
      <c r="N280" s="37">
        <v>4017.86</v>
      </c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</row>
    <row r="281" spans="2:53" s="47" customFormat="1" ht="51">
      <c r="B281" s="7" t="s">
        <v>976</v>
      </c>
      <c r="C281" s="25" t="s">
        <v>968</v>
      </c>
      <c r="D281" s="25" t="s">
        <v>969</v>
      </c>
      <c r="E281" s="25" t="s">
        <v>970</v>
      </c>
      <c r="F281" s="25" t="s">
        <v>977</v>
      </c>
      <c r="G281" s="26" t="s">
        <v>51</v>
      </c>
      <c r="H281" s="10">
        <v>32</v>
      </c>
      <c r="I281" s="19">
        <v>763</v>
      </c>
      <c r="J281" s="1"/>
      <c r="K281" s="37"/>
      <c r="L281" s="37"/>
      <c r="M281" s="37"/>
      <c r="N281" s="37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</row>
    <row r="282" spans="2:53" s="47" customFormat="1" ht="51">
      <c r="B282" s="7" t="s">
        <v>978</v>
      </c>
      <c r="C282" s="25" t="s">
        <v>968</v>
      </c>
      <c r="D282" s="25" t="s">
        <v>969</v>
      </c>
      <c r="E282" s="25" t="s">
        <v>970</v>
      </c>
      <c r="F282" s="25" t="s">
        <v>979</v>
      </c>
      <c r="G282" s="26" t="s">
        <v>51</v>
      </c>
      <c r="H282" s="10">
        <v>8</v>
      </c>
      <c r="I282" s="19">
        <v>6687</v>
      </c>
      <c r="J282" s="1" t="s">
        <v>4303</v>
      </c>
      <c r="K282" s="37" t="s">
        <v>4177</v>
      </c>
      <c r="L282" s="37"/>
      <c r="M282" s="37">
        <v>7</v>
      </c>
      <c r="N282" s="37">
        <v>6250</v>
      </c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</row>
    <row r="283" spans="2:53" s="47" customFormat="1" ht="140.25">
      <c r="B283" s="7" t="s">
        <v>980</v>
      </c>
      <c r="C283" s="25" t="s">
        <v>981</v>
      </c>
      <c r="D283" s="25" t="s">
        <v>982</v>
      </c>
      <c r="E283" s="25" t="s">
        <v>983</v>
      </c>
      <c r="F283" s="25" t="s">
        <v>984</v>
      </c>
      <c r="G283" s="8" t="s">
        <v>125</v>
      </c>
      <c r="H283" s="8">
        <v>25</v>
      </c>
      <c r="I283" s="20">
        <v>230</v>
      </c>
      <c r="J283" s="1" t="s">
        <v>4307</v>
      </c>
      <c r="K283" s="37" t="s">
        <v>4177</v>
      </c>
      <c r="L283" s="37"/>
      <c r="M283" s="37">
        <v>675</v>
      </c>
      <c r="N283" s="37">
        <v>221.43</v>
      </c>
      <c r="O283" s="11" t="s">
        <v>4205</v>
      </c>
      <c r="P283" s="11" t="s">
        <v>4177</v>
      </c>
      <c r="Q283" s="8"/>
      <c r="R283" s="26">
        <v>175</v>
      </c>
      <c r="S283" s="7">
        <v>231.1</v>
      </c>
      <c r="T283" s="8"/>
      <c r="U283" s="10"/>
      <c r="V283" s="7"/>
      <c r="W283" s="7"/>
      <c r="X283" s="13" t="s">
        <v>4233</v>
      </c>
      <c r="Y283" s="58" t="s">
        <v>4177</v>
      </c>
      <c r="Z283" s="7">
        <v>50</v>
      </c>
      <c r="AA283" s="7">
        <v>230</v>
      </c>
      <c r="AB283" s="10"/>
      <c r="AC283" s="10"/>
      <c r="AD283" s="10"/>
      <c r="AE283" s="10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</row>
    <row r="284" spans="2:53" s="47" customFormat="1" ht="140.25">
      <c r="B284" s="7" t="s">
        <v>985</v>
      </c>
      <c r="C284" s="25" t="s">
        <v>981</v>
      </c>
      <c r="D284" s="25" t="s">
        <v>982</v>
      </c>
      <c r="E284" s="25" t="s">
        <v>983</v>
      </c>
      <c r="F284" s="49"/>
      <c r="G284" s="126" t="s">
        <v>986</v>
      </c>
      <c r="H284" s="8">
        <v>40</v>
      </c>
      <c r="I284" s="20">
        <v>39.6</v>
      </c>
      <c r="J284" s="1"/>
      <c r="K284" s="37"/>
      <c r="L284" s="37"/>
      <c r="M284" s="37"/>
      <c r="N284" s="37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</row>
    <row r="285" spans="2:53" s="47" customFormat="1" ht="51">
      <c r="B285" s="7" t="s">
        <v>987</v>
      </c>
      <c r="C285" s="54" t="s">
        <v>988</v>
      </c>
      <c r="D285" s="54" t="s">
        <v>989</v>
      </c>
      <c r="E285" s="54" t="s">
        <v>990</v>
      </c>
      <c r="F285" s="25" t="s">
        <v>991</v>
      </c>
      <c r="G285" s="13" t="s">
        <v>798</v>
      </c>
      <c r="H285" s="56">
        <v>100</v>
      </c>
      <c r="I285" s="76">
        <v>81</v>
      </c>
      <c r="J285" s="1"/>
      <c r="K285" s="37"/>
      <c r="L285" s="37"/>
      <c r="M285" s="37"/>
      <c r="N285" s="37"/>
      <c r="O285" s="8" t="s">
        <v>4259</v>
      </c>
      <c r="P285" s="13" t="s">
        <v>4177</v>
      </c>
      <c r="Q285" s="13"/>
      <c r="R285" s="53">
        <v>100</v>
      </c>
      <c r="S285" s="53">
        <v>81</v>
      </c>
      <c r="T285" s="13"/>
      <c r="U285" s="58"/>
      <c r="V285" s="53"/>
      <c r="W285" s="53"/>
      <c r="X285" s="13"/>
      <c r="Y285" s="58"/>
      <c r="Z285" s="53"/>
      <c r="AA285" s="53"/>
      <c r="AB285" s="10"/>
      <c r="AC285" s="10"/>
      <c r="AD285" s="10"/>
      <c r="AE285" s="10"/>
    </row>
    <row r="286" spans="2:53" s="47" customFormat="1" ht="63.75">
      <c r="B286" s="7" t="s">
        <v>992</v>
      </c>
      <c r="C286" s="48" t="s">
        <v>993</v>
      </c>
      <c r="D286" s="62" t="s">
        <v>994</v>
      </c>
      <c r="E286" s="127" t="s">
        <v>995</v>
      </c>
      <c r="F286" s="25" t="s">
        <v>996</v>
      </c>
      <c r="G286" s="11" t="s">
        <v>105</v>
      </c>
      <c r="H286" s="73">
        <v>500</v>
      </c>
      <c r="I286" s="20">
        <v>129</v>
      </c>
      <c r="J286" s="1" t="s">
        <v>4334</v>
      </c>
      <c r="K286" s="37" t="s">
        <v>4177</v>
      </c>
      <c r="L286" s="37"/>
      <c r="M286" s="37">
        <v>2000</v>
      </c>
      <c r="N286" s="37">
        <v>120</v>
      </c>
      <c r="O286" s="8"/>
      <c r="P286" s="8"/>
      <c r="Q286" s="8"/>
      <c r="R286" s="7"/>
      <c r="S286" s="7"/>
      <c r="T286" s="8" t="s">
        <v>4240</v>
      </c>
      <c r="U286" s="10" t="s">
        <v>4177</v>
      </c>
      <c r="V286" s="7">
        <v>2</v>
      </c>
      <c r="W286" s="7">
        <v>185</v>
      </c>
      <c r="X286" s="13" t="s">
        <v>4240</v>
      </c>
      <c r="Y286" s="10" t="s">
        <v>4177</v>
      </c>
      <c r="Z286" s="52">
        <v>360</v>
      </c>
      <c r="AA286" s="52">
        <v>170</v>
      </c>
      <c r="AB286" s="10"/>
      <c r="AC286" s="10"/>
      <c r="AD286" s="10"/>
      <c r="AE286" s="10"/>
      <c r="AF286" s="128"/>
      <c r="AG286" s="128"/>
      <c r="AH286" s="128"/>
      <c r="AI286" s="128"/>
      <c r="AJ286" s="128"/>
      <c r="AK286" s="128"/>
      <c r="AL286" s="128"/>
      <c r="AM286" s="128"/>
      <c r="AN286" s="128"/>
      <c r="AO286" s="128"/>
      <c r="AP286" s="128"/>
      <c r="AQ286" s="128"/>
      <c r="AR286" s="128"/>
      <c r="AS286" s="128"/>
      <c r="AT286" s="128"/>
      <c r="AU286" s="128"/>
      <c r="AV286" s="128"/>
      <c r="AW286" s="128"/>
      <c r="AX286" s="128"/>
      <c r="AY286" s="128"/>
      <c r="AZ286" s="128"/>
      <c r="BA286" s="128"/>
    </row>
    <row r="287" spans="2:53" s="47" customFormat="1" ht="63.75">
      <c r="B287" s="7" t="s">
        <v>997</v>
      </c>
      <c r="C287" s="48" t="s">
        <v>993</v>
      </c>
      <c r="D287" s="62" t="s">
        <v>994</v>
      </c>
      <c r="E287" s="127" t="s">
        <v>995</v>
      </c>
      <c r="F287" s="25" t="s">
        <v>998</v>
      </c>
      <c r="G287" s="11" t="s">
        <v>105</v>
      </c>
      <c r="H287" s="73">
        <v>300</v>
      </c>
      <c r="I287" s="20">
        <v>268</v>
      </c>
      <c r="J287" s="1" t="s">
        <v>4334</v>
      </c>
      <c r="K287" s="37" t="s">
        <v>4177</v>
      </c>
      <c r="L287" s="37"/>
      <c r="M287" s="37">
        <v>600</v>
      </c>
      <c r="N287" s="37">
        <v>250</v>
      </c>
      <c r="O287" s="8"/>
      <c r="P287" s="8"/>
      <c r="Q287" s="8"/>
      <c r="R287" s="7"/>
      <c r="S287" s="7"/>
      <c r="T287" s="8" t="s">
        <v>4240</v>
      </c>
      <c r="U287" s="10" t="s">
        <v>4177</v>
      </c>
      <c r="V287" s="7">
        <v>252</v>
      </c>
      <c r="W287" s="7">
        <v>350</v>
      </c>
      <c r="X287" s="8" t="s">
        <v>4240</v>
      </c>
      <c r="Y287" s="10" t="s">
        <v>4177</v>
      </c>
      <c r="Z287" s="7">
        <v>80</v>
      </c>
      <c r="AA287" s="7">
        <v>200</v>
      </c>
      <c r="AB287" s="10"/>
      <c r="AC287" s="10"/>
      <c r="AD287" s="10"/>
      <c r="AE287" s="10"/>
      <c r="AF287" s="128"/>
      <c r="AG287" s="128"/>
      <c r="AH287" s="128"/>
      <c r="AI287" s="128"/>
      <c r="AJ287" s="128"/>
      <c r="AK287" s="128"/>
      <c r="AL287" s="128"/>
      <c r="AM287" s="128"/>
      <c r="AN287" s="128"/>
      <c r="AO287" s="128"/>
      <c r="AP287" s="128"/>
      <c r="AQ287" s="128"/>
      <c r="AR287" s="128"/>
      <c r="AS287" s="128"/>
      <c r="AT287" s="128"/>
      <c r="AU287" s="128"/>
      <c r="AV287" s="128"/>
      <c r="AW287" s="128"/>
      <c r="AX287" s="128"/>
      <c r="AY287" s="128"/>
      <c r="AZ287" s="128"/>
      <c r="BA287" s="128"/>
    </row>
    <row r="288" spans="2:53" s="47" customFormat="1" ht="63.75">
      <c r="B288" s="7" t="s">
        <v>999</v>
      </c>
      <c r="C288" s="48" t="s">
        <v>993</v>
      </c>
      <c r="D288" s="62" t="s">
        <v>994</v>
      </c>
      <c r="E288" s="127" t="s">
        <v>995</v>
      </c>
      <c r="F288" s="25" t="s">
        <v>1000</v>
      </c>
      <c r="G288" s="11" t="s">
        <v>105</v>
      </c>
      <c r="H288" s="73">
        <v>150</v>
      </c>
      <c r="I288" s="20">
        <v>214</v>
      </c>
      <c r="J288" s="1" t="s">
        <v>4334</v>
      </c>
      <c r="K288" s="37" t="s">
        <v>4177</v>
      </c>
      <c r="L288" s="37"/>
      <c r="M288" s="37">
        <v>150</v>
      </c>
      <c r="N288" s="37">
        <v>200</v>
      </c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28"/>
      <c r="AG288" s="128"/>
      <c r="AH288" s="128"/>
      <c r="AI288" s="128"/>
      <c r="AJ288" s="128"/>
      <c r="AK288" s="128"/>
      <c r="AL288" s="128"/>
      <c r="AM288" s="128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</row>
    <row r="289" spans="2:53" s="47" customFormat="1" ht="63.75">
      <c r="B289" s="7" t="s">
        <v>1001</v>
      </c>
      <c r="C289" s="48" t="s">
        <v>993</v>
      </c>
      <c r="D289" s="62" t="s">
        <v>994</v>
      </c>
      <c r="E289" s="127" t="s">
        <v>995</v>
      </c>
      <c r="F289" s="25" t="s">
        <v>1002</v>
      </c>
      <c r="G289" s="11" t="s">
        <v>105</v>
      </c>
      <c r="H289" s="73">
        <v>100</v>
      </c>
      <c r="I289" s="20">
        <v>117</v>
      </c>
      <c r="J289" s="1" t="s">
        <v>4334</v>
      </c>
      <c r="K289" s="37" t="s">
        <v>4177</v>
      </c>
      <c r="L289" s="37"/>
      <c r="M289" s="37">
        <v>100</v>
      </c>
      <c r="N289" s="37">
        <v>109</v>
      </c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28"/>
      <c r="AG289" s="128"/>
      <c r="AH289" s="128"/>
      <c r="AI289" s="128"/>
      <c r="AJ289" s="128"/>
      <c r="AK289" s="128"/>
      <c r="AL289" s="128"/>
      <c r="AM289" s="128"/>
      <c r="AN289" s="128"/>
      <c r="AO289" s="128"/>
      <c r="AP289" s="128"/>
      <c r="AQ289" s="128"/>
      <c r="AR289" s="128"/>
      <c r="AS289" s="128"/>
      <c r="AT289" s="128"/>
      <c r="AU289" s="128"/>
      <c r="AV289" s="128"/>
      <c r="AW289" s="128"/>
      <c r="AX289" s="128"/>
      <c r="AY289" s="128"/>
      <c r="AZ289" s="128"/>
      <c r="BA289" s="128"/>
    </row>
    <row r="290" spans="2:53" s="47" customFormat="1" ht="63.75">
      <c r="B290" s="7" t="s">
        <v>1003</v>
      </c>
      <c r="C290" s="48" t="s">
        <v>993</v>
      </c>
      <c r="D290" s="62" t="s">
        <v>994</v>
      </c>
      <c r="E290" s="127" t="s">
        <v>995</v>
      </c>
      <c r="F290" s="25" t="s">
        <v>1004</v>
      </c>
      <c r="G290" s="11" t="s">
        <v>105</v>
      </c>
      <c r="H290" s="73">
        <v>300</v>
      </c>
      <c r="I290" s="20">
        <v>85</v>
      </c>
      <c r="J290" s="1" t="s">
        <v>4334</v>
      </c>
      <c r="K290" s="37" t="s">
        <v>4177</v>
      </c>
      <c r="L290" s="37"/>
      <c r="M290" s="37">
        <v>300</v>
      </c>
      <c r="N290" s="37">
        <v>79</v>
      </c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28"/>
      <c r="AG290" s="128"/>
      <c r="AH290" s="128"/>
      <c r="AI290" s="128"/>
      <c r="AJ290" s="128"/>
      <c r="AK290" s="128"/>
      <c r="AL290" s="128"/>
      <c r="AM290" s="128"/>
      <c r="AN290" s="128"/>
      <c r="AO290" s="128"/>
      <c r="AP290" s="128"/>
      <c r="AQ290" s="128"/>
      <c r="AR290" s="128"/>
      <c r="AS290" s="128"/>
      <c r="AT290" s="128"/>
      <c r="AU290" s="128"/>
      <c r="AV290" s="128"/>
      <c r="AW290" s="128"/>
      <c r="AX290" s="128"/>
      <c r="AY290" s="128"/>
      <c r="AZ290" s="128"/>
      <c r="BA290" s="128"/>
    </row>
    <row r="291" spans="2:53" s="47" customFormat="1" ht="63.75">
      <c r="B291" s="7" t="s">
        <v>1005</v>
      </c>
      <c r="C291" s="48" t="s">
        <v>993</v>
      </c>
      <c r="D291" s="62" t="s">
        <v>994</v>
      </c>
      <c r="E291" s="127" t="s">
        <v>995</v>
      </c>
      <c r="F291" s="25" t="s">
        <v>1006</v>
      </c>
      <c r="G291" s="11" t="s">
        <v>105</v>
      </c>
      <c r="H291" s="73">
        <v>1000</v>
      </c>
      <c r="I291" s="20">
        <v>81</v>
      </c>
      <c r="J291" s="1" t="s">
        <v>4334</v>
      </c>
      <c r="K291" s="37" t="s">
        <v>4177</v>
      </c>
      <c r="L291" s="37"/>
      <c r="M291" s="37">
        <v>2700</v>
      </c>
      <c r="N291" s="37">
        <v>75</v>
      </c>
      <c r="O291" s="8"/>
      <c r="P291" s="8"/>
      <c r="Q291" s="8"/>
      <c r="R291" s="7"/>
      <c r="S291" s="7"/>
      <c r="T291" s="8"/>
      <c r="U291" s="10"/>
      <c r="V291" s="7"/>
      <c r="W291" s="7"/>
      <c r="X291" s="13" t="s">
        <v>4240</v>
      </c>
      <c r="Y291" s="58" t="s">
        <v>4177</v>
      </c>
      <c r="Z291" s="53">
        <v>350</v>
      </c>
      <c r="AA291" s="53">
        <v>110</v>
      </c>
      <c r="AB291" s="10"/>
      <c r="AC291" s="10"/>
      <c r="AD291" s="10"/>
      <c r="AE291" s="10"/>
      <c r="AF291" s="128"/>
      <c r="AG291" s="128"/>
      <c r="AH291" s="128"/>
      <c r="AI291" s="128"/>
      <c r="AJ291" s="128"/>
      <c r="AK291" s="128"/>
      <c r="AL291" s="128"/>
      <c r="AM291" s="128"/>
      <c r="AN291" s="128"/>
      <c r="AO291" s="128"/>
      <c r="AP291" s="128"/>
      <c r="AQ291" s="128"/>
      <c r="AR291" s="128"/>
      <c r="AS291" s="128"/>
      <c r="AT291" s="128"/>
      <c r="AU291" s="128"/>
      <c r="AV291" s="128"/>
      <c r="AW291" s="128"/>
      <c r="AX291" s="128"/>
      <c r="AY291" s="128"/>
      <c r="AZ291" s="128"/>
      <c r="BA291" s="128"/>
    </row>
    <row r="292" spans="2:53" s="47" customFormat="1" ht="63.75">
      <c r="B292" s="7" t="s">
        <v>1007</v>
      </c>
      <c r="C292" s="48" t="s">
        <v>993</v>
      </c>
      <c r="D292" s="62" t="s">
        <v>994</v>
      </c>
      <c r="E292" s="127" t="s">
        <v>995</v>
      </c>
      <c r="F292" s="25" t="s">
        <v>1008</v>
      </c>
      <c r="G292" s="11" t="s">
        <v>105</v>
      </c>
      <c r="H292" s="73">
        <v>150</v>
      </c>
      <c r="I292" s="20">
        <v>117</v>
      </c>
      <c r="J292" s="1" t="s">
        <v>4334</v>
      </c>
      <c r="K292" s="37" t="s">
        <v>4177</v>
      </c>
      <c r="L292" s="37"/>
      <c r="M292" s="37">
        <v>200</v>
      </c>
      <c r="N292" s="37">
        <v>117</v>
      </c>
      <c r="O292" s="8" t="s">
        <v>4240</v>
      </c>
      <c r="P292" s="8" t="s">
        <v>4177</v>
      </c>
      <c r="Q292" s="8">
        <v>71.7</v>
      </c>
      <c r="R292" s="7">
        <v>100</v>
      </c>
      <c r="S292" s="7">
        <v>250</v>
      </c>
      <c r="T292" s="8" t="s">
        <v>4240</v>
      </c>
      <c r="U292" s="10" t="s">
        <v>4177</v>
      </c>
      <c r="V292" s="7">
        <v>50</v>
      </c>
      <c r="W292" s="7">
        <v>170</v>
      </c>
      <c r="X292" s="8"/>
      <c r="Y292" s="10"/>
      <c r="Z292" s="7"/>
      <c r="AA292" s="7"/>
      <c r="AB292" s="10"/>
      <c r="AC292" s="10"/>
      <c r="AD292" s="10"/>
      <c r="AE292" s="10"/>
      <c r="AF292" s="128"/>
      <c r="AG292" s="128"/>
      <c r="AH292" s="128"/>
      <c r="AI292" s="128"/>
      <c r="AJ292" s="128"/>
      <c r="AK292" s="128"/>
      <c r="AL292" s="128"/>
      <c r="AM292" s="128"/>
      <c r="AN292" s="128"/>
      <c r="AO292" s="128"/>
      <c r="AP292" s="128"/>
      <c r="AQ292" s="128"/>
      <c r="AR292" s="128"/>
      <c r="AS292" s="128"/>
      <c r="AT292" s="128"/>
      <c r="AU292" s="128"/>
      <c r="AV292" s="128"/>
      <c r="AW292" s="128"/>
      <c r="AX292" s="128"/>
      <c r="AY292" s="128"/>
      <c r="AZ292" s="128"/>
      <c r="BA292" s="128"/>
    </row>
    <row r="293" spans="2:53" s="47" customFormat="1" ht="63.75">
      <c r="B293" s="7" t="s">
        <v>1009</v>
      </c>
      <c r="C293" s="48" t="s">
        <v>993</v>
      </c>
      <c r="D293" s="62" t="s">
        <v>994</v>
      </c>
      <c r="E293" s="127" t="s">
        <v>1010</v>
      </c>
      <c r="F293" s="25" t="s">
        <v>1011</v>
      </c>
      <c r="G293" s="11" t="s">
        <v>105</v>
      </c>
      <c r="H293" s="73">
        <v>300</v>
      </c>
      <c r="I293" s="20">
        <v>156</v>
      </c>
      <c r="J293" s="1" t="s">
        <v>4334</v>
      </c>
      <c r="K293" s="37" t="s">
        <v>4177</v>
      </c>
      <c r="L293" s="37"/>
      <c r="M293" s="37">
        <v>1400</v>
      </c>
      <c r="N293" s="37">
        <v>145</v>
      </c>
      <c r="O293" s="8"/>
      <c r="P293" s="8"/>
      <c r="Q293" s="8"/>
      <c r="R293" s="7"/>
      <c r="S293" s="7"/>
      <c r="T293" s="8" t="s">
        <v>4240</v>
      </c>
      <c r="U293" s="10" t="s">
        <v>4177</v>
      </c>
      <c r="V293" s="7">
        <v>100</v>
      </c>
      <c r="W293" s="7">
        <v>200</v>
      </c>
      <c r="X293" s="8"/>
      <c r="Y293" s="10"/>
      <c r="Z293" s="7"/>
      <c r="AA293" s="7"/>
      <c r="AB293" s="10"/>
      <c r="AC293" s="10"/>
      <c r="AD293" s="10"/>
      <c r="AE293" s="10"/>
      <c r="AF293" s="128"/>
      <c r="AG293" s="128"/>
      <c r="AH293" s="128"/>
      <c r="AI293" s="128"/>
      <c r="AJ293" s="128"/>
      <c r="AK293" s="128"/>
      <c r="AL293" s="128"/>
      <c r="AM293" s="128"/>
      <c r="AN293" s="128"/>
      <c r="AO293" s="128"/>
      <c r="AP293" s="128"/>
      <c r="AQ293" s="128"/>
      <c r="AR293" s="128"/>
      <c r="AS293" s="128"/>
      <c r="AT293" s="128"/>
      <c r="AU293" s="128"/>
      <c r="AV293" s="128"/>
      <c r="AW293" s="128"/>
      <c r="AX293" s="128"/>
      <c r="AY293" s="128"/>
      <c r="AZ293" s="128"/>
      <c r="BA293" s="128"/>
    </row>
    <row r="294" spans="2:53" s="47" customFormat="1" ht="63.75">
      <c r="B294" s="7" t="s">
        <v>1012</v>
      </c>
      <c r="C294" s="48" t="s">
        <v>993</v>
      </c>
      <c r="D294" s="62" t="s">
        <v>994</v>
      </c>
      <c r="E294" s="127" t="s">
        <v>995</v>
      </c>
      <c r="F294" s="25" t="s">
        <v>1013</v>
      </c>
      <c r="G294" s="11" t="s">
        <v>105</v>
      </c>
      <c r="H294" s="73">
        <v>200</v>
      </c>
      <c r="I294" s="20">
        <v>311</v>
      </c>
      <c r="J294" s="1" t="s">
        <v>4334</v>
      </c>
      <c r="K294" s="37" t="s">
        <v>4177</v>
      </c>
      <c r="L294" s="37"/>
      <c r="M294" s="37">
        <v>200</v>
      </c>
      <c r="N294" s="37">
        <v>290</v>
      </c>
      <c r="O294" s="8"/>
      <c r="P294" s="8"/>
      <c r="Q294" s="8"/>
      <c r="R294" s="7"/>
      <c r="S294" s="7"/>
      <c r="T294" s="8" t="s">
        <v>4260</v>
      </c>
      <c r="U294" s="10" t="s">
        <v>4177</v>
      </c>
      <c r="V294" s="7">
        <v>200</v>
      </c>
      <c r="W294" s="7">
        <v>309</v>
      </c>
      <c r="X294" s="13" t="s">
        <v>4260</v>
      </c>
      <c r="Y294" s="58" t="s">
        <v>4177</v>
      </c>
      <c r="Z294" s="53">
        <v>100</v>
      </c>
      <c r="AA294" s="53">
        <v>309</v>
      </c>
      <c r="AB294" s="10"/>
      <c r="AC294" s="10"/>
      <c r="AD294" s="10"/>
      <c r="AE294" s="10"/>
      <c r="AF294" s="128"/>
      <c r="AG294" s="128"/>
      <c r="AH294" s="128"/>
      <c r="AI294" s="128"/>
      <c r="AJ294" s="128"/>
      <c r="AK294" s="128"/>
      <c r="AL294" s="128"/>
      <c r="AM294" s="128"/>
      <c r="AN294" s="128"/>
      <c r="AO294" s="128"/>
      <c r="AP294" s="128"/>
      <c r="AQ294" s="128"/>
      <c r="AR294" s="128"/>
      <c r="AS294" s="128"/>
      <c r="AT294" s="128"/>
      <c r="AU294" s="128"/>
      <c r="AV294" s="128"/>
      <c r="AW294" s="128"/>
      <c r="AX294" s="128"/>
      <c r="AY294" s="128"/>
      <c r="AZ294" s="128"/>
      <c r="BA294" s="128"/>
    </row>
    <row r="295" spans="2:53" s="47" customFormat="1" ht="63.75">
      <c r="B295" s="7" t="s">
        <v>1014</v>
      </c>
      <c r="C295" s="48" t="s">
        <v>993</v>
      </c>
      <c r="D295" s="62" t="s">
        <v>994</v>
      </c>
      <c r="E295" s="127" t="s">
        <v>995</v>
      </c>
      <c r="F295" s="25" t="s">
        <v>1015</v>
      </c>
      <c r="G295" s="11" t="s">
        <v>105</v>
      </c>
      <c r="H295" s="73">
        <v>300</v>
      </c>
      <c r="I295" s="20">
        <v>523</v>
      </c>
      <c r="J295" s="1" t="s">
        <v>4334</v>
      </c>
      <c r="K295" s="37" t="s">
        <v>4177</v>
      </c>
      <c r="L295" s="37"/>
      <c r="M295" s="37">
        <v>600</v>
      </c>
      <c r="N295" s="37">
        <v>488</v>
      </c>
      <c r="O295" s="8"/>
      <c r="P295" s="8"/>
      <c r="Q295" s="8"/>
      <c r="R295" s="7"/>
      <c r="S295" s="7"/>
      <c r="T295" s="8" t="s">
        <v>4260</v>
      </c>
      <c r="U295" s="10" t="s">
        <v>4177</v>
      </c>
      <c r="V295" s="7">
        <v>200</v>
      </c>
      <c r="W295" s="7">
        <v>686</v>
      </c>
      <c r="X295" s="13" t="s">
        <v>4260</v>
      </c>
      <c r="Y295" s="58" t="s">
        <v>4177</v>
      </c>
      <c r="Z295" s="53">
        <v>100</v>
      </c>
      <c r="AA295" s="53">
        <v>587</v>
      </c>
      <c r="AB295" s="10"/>
      <c r="AC295" s="10"/>
      <c r="AD295" s="10"/>
      <c r="AE295" s="10"/>
      <c r="AF295" s="128"/>
      <c r="AG295" s="128"/>
      <c r="AH295" s="128"/>
      <c r="AI295" s="128"/>
      <c r="AJ295" s="128"/>
      <c r="AK295" s="128"/>
      <c r="AL295" s="128"/>
      <c r="AM295" s="128"/>
      <c r="AN295" s="128"/>
      <c r="AO295" s="128"/>
      <c r="AP295" s="128"/>
      <c r="AQ295" s="128"/>
      <c r="AR295" s="128"/>
      <c r="AS295" s="128"/>
      <c r="AT295" s="128"/>
      <c r="AU295" s="128"/>
      <c r="AV295" s="128"/>
      <c r="AW295" s="128"/>
      <c r="AX295" s="128"/>
      <c r="AY295" s="128"/>
      <c r="AZ295" s="128"/>
      <c r="BA295" s="128"/>
    </row>
    <row r="296" spans="2:53" s="47" customFormat="1" ht="38.25">
      <c r="B296" s="7" t="s">
        <v>1016</v>
      </c>
      <c r="C296" s="94" t="s">
        <v>1017</v>
      </c>
      <c r="D296" s="90" t="s">
        <v>1018</v>
      </c>
      <c r="E296" s="110" t="s">
        <v>1019</v>
      </c>
      <c r="F296" s="25" t="s">
        <v>1020</v>
      </c>
      <c r="G296" s="11" t="s">
        <v>105</v>
      </c>
      <c r="H296" s="93">
        <v>15</v>
      </c>
      <c r="I296" s="74">
        <v>7500</v>
      </c>
      <c r="J296" s="1"/>
      <c r="K296" s="37"/>
      <c r="L296" s="37"/>
      <c r="M296" s="37"/>
      <c r="N296" s="37"/>
      <c r="O296" s="11"/>
      <c r="P296" s="11"/>
      <c r="Q296" s="11"/>
      <c r="R296" s="7"/>
      <c r="S296" s="7"/>
      <c r="T296" s="11"/>
      <c r="U296" s="98"/>
      <c r="V296" s="7"/>
      <c r="W296" s="7"/>
      <c r="X296" s="13" t="s">
        <v>4187</v>
      </c>
      <c r="Y296" s="13" t="s">
        <v>4177</v>
      </c>
      <c r="Z296" s="52">
        <v>10</v>
      </c>
      <c r="AA296" s="52">
        <v>8984.64</v>
      </c>
      <c r="AB296" s="10"/>
      <c r="AC296" s="10"/>
      <c r="AD296" s="10"/>
      <c r="AE296" s="10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</row>
    <row r="297" spans="2:53" s="47" customFormat="1" ht="38.25">
      <c r="B297" s="7" t="s">
        <v>1021</v>
      </c>
      <c r="C297" s="94" t="s">
        <v>1017</v>
      </c>
      <c r="D297" s="90" t="s">
        <v>1018</v>
      </c>
      <c r="E297" s="110" t="s">
        <v>1019</v>
      </c>
      <c r="F297" s="25" t="s">
        <v>1022</v>
      </c>
      <c r="G297" s="11" t="s">
        <v>105</v>
      </c>
      <c r="H297" s="93">
        <v>15</v>
      </c>
      <c r="I297" s="74">
        <v>10200</v>
      </c>
      <c r="J297" s="1"/>
      <c r="K297" s="37"/>
      <c r="L297" s="37"/>
      <c r="M297" s="37"/>
      <c r="N297" s="37"/>
      <c r="O297" s="11"/>
      <c r="P297" s="11"/>
      <c r="Q297" s="11"/>
      <c r="R297" s="7"/>
      <c r="S297" s="7"/>
      <c r="T297" s="11"/>
      <c r="U297" s="98"/>
      <c r="V297" s="7"/>
      <c r="W297" s="7"/>
      <c r="X297" s="13" t="s">
        <v>4187</v>
      </c>
      <c r="Y297" s="13" t="s">
        <v>4177</v>
      </c>
      <c r="Z297" s="52">
        <v>10</v>
      </c>
      <c r="AA297" s="52">
        <v>12224</v>
      </c>
      <c r="AB297" s="10"/>
      <c r="AC297" s="10"/>
      <c r="AD297" s="10"/>
      <c r="AE297" s="10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</row>
    <row r="298" spans="2:53" s="47" customFormat="1" ht="38.25">
      <c r="B298" s="7" t="s">
        <v>1023</v>
      </c>
      <c r="C298" s="94" t="s">
        <v>1017</v>
      </c>
      <c r="D298" s="129" t="s">
        <v>1018</v>
      </c>
      <c r="E298" s="110" t="s">
        <v>1019</v>
      </c>
      <c r="F298" s="25" t="s">
        <v>1024</v>
      </c>
      <c r="G298" s="8" t="s">
        <v>105</v>
      </c>
      <c r="H298" s="56">
        <v>15</v>
      </c>
      <c r="I298" s="74">
        <v>16352</v>
      </c>
      <c r="J298" s="1"/>
      <c r="K298" s="37"/>
      <c r="L298" s="37"/>
      <c r="M298" s="37"/>
      <c r="N298" s="37"/>
      <c r="O298" s="11"/>
      <c r="P298" s="11"/>
      <c r="Q298" s="11"/>
      <c r="R298" s="7"/>
      <c r="S298" s="7"/>
      <c r="T298" s="11"/>
      <c r="U298" s="98"/>
      <c r="V298" s="7"/>
      <c r="W298" s="7"/>
      <c r="X298" s="13" t="s">
        <v>4187</v>
      </c>
      <c r="Y298" s="13" t="s">
        <v>4177</v>
      </c>
      <c r="Z298" s="53">
        <v>10</v>
      </c>
      <c r="AA298" s="53">
        <v>16934.400000000001</v>
      </c>
      <c r="AB298" s="10"/>
      <c r="AC298" s="10"/>
      <c r="AD298" s="10"/>
      <c r="AE298" s="10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</row>
    <row r="299" spans="2:53" s="47" customFormat="1" ht="38.25">
      <c r="B299" s="7" t="s">
        <v>1025</v>
      </c>
      <c r="C299" s="94" t="s">
        <v>1017</v>
      </c>
      <c r="D299" s="90" t="s">
        <v>1018</v>
      </c>
      <c r="E299" s="110" t="s">
        <v>1019</v>
      </c>
      <c r="F299" s="25" t="s">
        <v>1026</v>
      </c>
      <c r="G299" s="11" t="s">
        <v>105</v>
      </c>
      <c r="H299" s="56">
        <v>10</v>
      </c>
      <c r="I299" s="74">
        <v>16350</v>
      </c>
      <c r="J299" s="1"/>
      <c r="K299" s="37"/>
      <c r="L299" s="37"/>
      <c r="M299" s="37"/>
      <c r="N299" s="37"/>
      <c r="O299" s="8"/>
      <c r="P299" s="8"/>
      <c r="Q299" s="8"/>
      <c r="R299" s="7"/>
      <c r="S299" s="7"/>
      <c r="T299" s="8"/>
      <c r="U299" s="10"/>
      <c r="V299" s="7"/>
      <c r="W299" s="7"/>
      <c r="X299" s="13" t="s">
        <v>4187</v>
      </c>
      <c r="Y299" s="13" t="s">
        <v>4177</v>
      </c>
      <c r="Z299" s="53">
        <v>10</v>
      </c>
      <c r="AA299" s="53">
        <v>15366.4</v>
      </c>
      <c r="AB299" s="10"/>
      <c r="AC299" s="10"/>
      <c r="AD299" s="10"/>
      <c r="AE299" s="10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</row>
    <row r="300" spans="2:53" s="47" customFormat="1" ht="38.25">
      <c r="B300" s="7" t="s">
        <v>1027</v>
      </c>
      <c r="C300" s="94" t="s">
        <v>1017</v>
      </c>
      <c r="D300" s="90" t="s">
        <v>1018</v>
      </c>
      <c r="E300" s="110" t="s">
        <v>1019</v>
      </c>
      <c r="F300" s="25" t="s">
        <v>1028</v>
      </c>
      <c r="G300" s="11" t="s">
        <v>105</v>
      </c>
      <c r="H300" s="56">
        <v>15</v>
      </c>
      <c r="I300" s="74">
        <v>4540</v>
      </c>
      <c r="J300" s="1"/>
      <c r="K300" s="37"/>
      <c r="L300" s="37"/>
      <c r="M300" s="37"/>
      <c r="N300" s="37"/>
      <c r="O300" s="8"/>
      <c r="P300" s="8"/>
      <c r="Q300" s="8"/>
      <c r="R300" s="7"/>
      <c r="S300" s="7"/>
      <c r="T300" s="8"/>
      <c r="U300" s="10"/>
      <c r="V300" s="7"/>
      <c r="W300" s="7"/>
      <c r="X300" s="13" t="s">
        <v>4187</v>
      </c>
      <c r="Y300" s="13" t="s">
        <v>4177</v>
      </c>
      <c r="Z300" s="53">
        <v>10</v>
      </c>
      <c r="AA300" s="53">
        <v>7573.44</v>
      </c>
      <c r="AB300" s="10"/>
      <c r="AC300" s="10"/>
      <c r="AD300" s="10"/>
      <c r="AE300" s="10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</row>
    <row r="301" spans="2:53" s="47" customFormat="1" ht="38.25">
      <c r="B301" s="7" t="s">
        <v>1029</v>
      </c>
      <c r="C301" s="94" t="s">
        <v>1017</v>
      </c>
      <c r="D301" s="90" t="s">
        <v>1018</v>
      </c>
      <c r="E301" s="110" t="s">
        <v>1019</v>
      </c>
      <c r="F301" s="25" t="s">
        <v>1030</v>
      </c>
      <c r="G301" s="11" t="s">
        <v>105</v>
      </c>
      <c r="H301" s="56">
        <v>15</v>
      </c>
      <c r="I301" s="74">
        <v>6600</v>
      </c>
      <c r="J301" s="1"/>
      <c r="K301" s="37"/>
      <c r="L301" s="37"/>
      <c r="M301" s="37"/>
      <c r="N301" s="37"/>
      <c r="O301" s="8"/>
      <c r="P301" s="8"/>
      <c r="Q301" s="8"/>
      <c r="R301" s="7"/>
      <c r="S301" s="7"/>
      <c r="T301" s="8"/>
      <c r="U301" s="10"/>
      <c r="V301" s="7"/>
      <c r="W301" s="7"/>
      <c r="X301" s="13" t="s">
        <v>4187</v>
      </c>
      <c r="Y301" s="13" t="s">
        <v>4177</v>
      </c>
      <c r="Z301" s="53">
        <v>10</v>
      </c>
      <c r="AA301" s="53">
        <v>7156.8</v>
      </c>
      <c r="AB301" s="10"/>
      <c r="AC301" s="10"/>
      <c r="AD301" s="10"/>
      <c r="AE301" s="10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</row>
    <row r="302" spans="2:53" s="47" customFormat="1" ht="38.25">
      <c r="B302" s="7" t="s">
        <v>1031</v>
      </c>
      <c r="C302" s="94" t="s">
        <v>1017</v>
      </c>
      <c r="D302" s="90" t="s">
        <v>1018</v>
      </c>
      <c r="E302" s="110" t="s">
        <v>1019</v>
      </c>
      <c r="F302" s="25" t="s">
        <v>1032</v>
      </c>
      <c r="G302" s="11" t="s">
        <v>105</v>
      </c>
      <c r="H302" s="56">
        <v>15</v>
      </c>
      <c r="I302" s="74">
        <v>2500</v>
      </c>
      <c r="J302" s="1"/>
      <c r="K302" s="37"/>
      <c r="L302" s="37"/>
      <c r="M302" s="37"/>
      <c r="N302" s="37"/>
      <c r="O302" s="8"/>
      <c r="P302" s="8"/>
      <c r="Q302" s="8"/>
      <c r="R302" s="7"/>
      <c r="S302" s="7"/>
      <c r="T302" s="8"/>
      <c r="U302" s="10"/>
      <c r="V302" s="7"/>
      <c r="W302" s="7"/>
      <c r="X302" s="13" t="s">
        <v>4187</v>
      </c>
      <c r="Y302" s="13" t="s">
        <v>4177</v>
      </c>
      <c r="Z302" s="53">
        <v>10</v>
      </c>
      <c r="AA302" s="53">
        <v>8179.36</v>
      </c>
      <c r="AB302" s="10"/>
      <c r="AC302" s="10"/>
      <c r="AD302" s="10"/>
      <c r="AE302" s="10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</row>
    <row r="303" spans="2:53" s="47" customFormat="1" ht="63.75">
      <c r="B303" s="7" t="s">
        <v>1033</v>
      </c>
      <c r="C303" s="118" t="s">
        <v>1034</v>
      </c>
      <c r="D303" s="25" t="s">
        <v>1018</v>
      </c>
      <c r="E303" s="110" t="s">
        <v>1035</v>
      </c>
      <c r="F303" s="25" t="s">
        <v>1036</v>
      </c>
      <c r="G303" s="13" t="s">
        <v>105</v>
      </c>
      <c r="H303" s="56">
        <v>70</v>
      </c>
      <c r="I303" s="20">
        <v>895</v>
      </c>
      <c r="J303" s="1"/>
      <c r="K303" s="37"/>
      <c r="L303" s="37"/>
      <c r="M303" s="37"/>
      <c r="N303" s="37"/>
      <c r="O303" s="13"/>
      <c r="P303" s="13"/>
      <c r="Q303" s="13"/>
      <c r="R303" s="53"/>
      <c r="S303" s="53"/>
      <c r="T303" s="13"/>
      <c r="U303" s="58"/>
      <c r="V303" s="53"/>
      <c r="W303" s="53"/>
      <c r="X303" s="13" t="s">
        <v>4261</v>
      </c>
      <c r="Y303" s="58" t="s">
        <v>4177</v>
      </c>
      <c r="Z303" s="53">
        <v>70</v>
      </c>
      <c r="AA303" s="53">
        <v>670</v>
      </c>
      <c r="AB303" s="10"/>
      <c r="AC303" s="10"/>
      <c r="AD303" s="10"/>
      <c r="AE303" s="10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</row>
    <row r="304" spans="2:53" s="47" customFormat="1" ht="63.75">
      <c r="B304" s="7" t="s">
        <v>1037</v>
      </c>
      <c r="C304" s="118" t="s">
        <v>1034</v>
      </c>
      <c r="D304" s="25" t="s">
        <v>1018</v>
      </c>
      <c r="E304" s="110" t="s">
        <v>1035</v>
      </c>
      <c r="F304" s="25" t="s">
        <v>1038</v>
      </c>
      <c r="G304" s="13" t="s">
        <v>105</v>
      </c>
      <c r="H304" s="56">
        <v>20</v>
      </c>
      <c r="I304" s="20">
        <v>6588</v>
      </c>
      <c r="J304" s="1"/>
      <c r="K304" s="37"/>
      <c r="L304" s="37"/>
      <c r="M304" s="37"/>
      <c r="N304" s="37"/>
      <c r="O304" s="13"/>
      <c r="P304" s="13"/>
      <c r="Q304" s="13"/>
      <c r="R304" s="53"/>
      <c r="S304" s="53"/>
      <c r="T304" s="13"/>
      <c r="U304" s="58"/>
      <c r="V304" s="53"/>
      <c r="W304" s="53"/>
      <c r="X304" s="13" t="s">
        <v>4261</v>
      </c>
      <c r="Y304" s="58" t="s">
        <v>4177</v>
      </c>
      <c r="Z304" s="53">
        <v>20</v>
      </c>
      <c r="AA304" s="53">
        <v>5674</v>
      </c>
      <c r="AB304" s="10"/>
      <c r="AC304" s="10"/>
      <c r="AD304" s="10"/>
      <c r="AE304" s="10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</row>
    <row r="305" spans="2:53" s="47" customFormat="1" ht="63.75">
      <c r="B305" s="7" t="s">
        <v>1039</v>
      </c>
      <c r="C305" s="118" t="s">
        <v>1034</v>
      </c>
      <c r="D305" s="25" t="s">
        <v>1018</v>
      </c>
      <c r="E305" s="110" t="s">
        <v>1035</v>
      </c>
      <c r="F305" s="25" t="s">
        <v>1040</v>
      </c>
      <c r="G305" s="13" t="s">
        <v>105</v>
      </c>
      <c r="H305" s="56">
        <v>10</v>
      </c>
      <c r="I305" s="20">
        <v>6318</v>
      </c>
      <c r="J305" s="1"/>
      <c r="K305" s="37"/>
      <c r="L305" s="37"/>
      <c r="M305" s="37"/>
      <c r="N305" s="37"/>
      <c r="O305" s="13"/>
      <c r="P305" s="13"/>
      <c r="Q305" s="13"/>
      <c r="R305" s="53"/>
      <c r="S305" s="53"/>
      <c r="T305" s="13"/>
      <c r="U305" s="58"/>
      <c r="V305" s="53"/>
      <c r="W305" s="53"/>
      <c r="X305" s="13" t="s">
        <v>4261</v>
      </c>
      <c r="Y305" s="58" t="s">
        <v>4177</v>
      </c>
      <c r="Z305" s="53">
        <v>20</v>
      </c>
      <c r="AA305" s="53">
        <v>4911</v>
      </c>
      <c r="AB305" s="10"/>
      <c r="AC305" s="10"/>
      <c r="AD305" s="10"/>
      <c r="AE305" s="10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</row>
    <row r="306" spans="2:53" s="47" customFormat="1" ht="63.75">
      <c r="B306" s="7" t="s">
        <v>1041</v>
      </c>
      <c r="C306" s="118" t="s">
        <v>1034</v>
      </c>
      <c r="D306" s="62" t="s">
        <v>1042</v>
      </c>
      <c r="E306" s="130" t="s">
        <v>1035</v>
      </c>
      <c r="F306" s="118" t="s">
        <v>1043</v>
      </c>
      <c r="G306" s="11" t="s">
        <v>105</v>
      </c>
      <c r="H306" s="56">
        <v>70</v>
      </c>
      <c r="I306" s="19">
        <v>450</v>
      </c>
      <c r="J306" s="1"/>
      <c r="K306" s="37"/>
      <c r="L306" s="37"/>
      <c r="M306" s="37"/>
      <c r="N306" s="37"/>
      <c r="O306" s="13"/>
      <c r="P306" s="13"/>
      <c r="Q306" s="13"/>
      <c r="R306" s="53"/>
      <c r="S306" s="53"/>
      <c r="T306" s="13"/>
      <c r="U306" s="58"/>
      <c r="V306" s="53"/>
      <c r="W306" s="53"/>
      <c r="X306" s="13" t="s">
        <v>4261</v>
      </c>
      <c r="Y306" s="58" t="s">
        <v>4177</v>
      </c>
      <c r="Z306" s="53">
        <v>70</v>
      </c>
      <c r="AA306" s="53">
        <v>688</v>
      </c>
      <c r="AB306" s="10"/>
      <c r="AC306" s="10"/>
      <c r="AD306" s="10"/>
      <c r="AE306" s="10"/>
      <c r="AF306" s="128"/>
      <c r="AG306" s="128"/>
      <c r="AH306" s="128"/>
      <c r="AI306" s="128"/>
      <c r="AJ306" s="128"/>
      <c r="AK306" s="128"/>
      <c r="AL306" s="128"/>
      <c r="AM306" s="128"/>
      <c r="AN306" s="128"/>
      <c r="AO306" s="128"/>
      <c r="AP306" s="128"/>
      <c r="AQ306" s="128"/>
      <c r="AR306" s="128"/>
      <c r="AS306" s="128"/>
      <c r="AT306" s="128"/>
      <c r="AU306" s="128"/>
      <c r="AV306" s="128"/>
      <c r="AW306" s="128"/>
      <c r="AX306" s="128"/>
      <c r="AY306" s="128"/>
      <c r="AZ306" s="128"/>
      <c r="BA306" s="128"/>
    </row>
    <row r="307" spans="2:53" s="47" customFormat="1" ht="63.75">
      <c r="B307" s="7" t="s">
        <v>1044</v>
      </c>
      <c r="C307" s="118" t="s">
        <v>1034</v>
      </c>
      <c r="D307" s="62" t="s">
        <v>1042</v>
      </c>
      <c r="E307" s="130" t="s">
        <v>1035</v>
      </c>
      <c r="F307" s="118" t="s">
        <v>1045</v>
      </c>
      <c r="G307" s="11" t="s">
        <v>105</v>
      </c>
      <c r="H307" s="56">
        <v>70</v>
      </c>
      <c r="I307" s="19">
        <v>532</v>
      </c>
      <c r="J307" s="1"/>
      <c r="K307" s="37"/>
      <c r="L307" s="37"/>
      <c r="M307" s="37"/>
      <c r="N307" s="37"/>
      <c r="O307" s="13"/>
      <c r="P307" s="13"/>
      <c r="Q307" s="13"/>
      <c r="R307" s="53"/>
      <c r="S307" s="53"/>
      <c r="T307" s="13"/>
      <c r="U307" s="58"/>
      <c r="V307" s="53"/>
      <c r="W307" s="53"/>
      <c r="X307" s="13" t="s">
        <v>4261</v>
      </c>
      <c r="Y307" s="58" t="s">
        <v>4177</v>
      </c>
      <c r="Z307" s="53">
        <v>70</v>
      </c>
      <c r="AA307" s="53">
        <v>1125</v>
      </c>
      <c r="AB307" s="10"/>
      <c r="AC307" s="10"/>
      <c r="AD307" s="10"/>
      <c r="AE307" s="10"/>
      <c r="AF307" s="128"/>
      <c r="AG307" s="128"/>
      <c r="AH307" s="128"/>
      <c r="AI307" s="128"/>
      <c r="AJ307" s="128"/>
      <c r="AK307" s="128"/>
      <c r="AL307" s="128"/>
      <c r="AM307" s="128"/>
      <c r="AN307" s="128"/>
      <c r="AO307" s="128"/>
      <c r="AP307" s="128"/>
      <c r="AQ307" s="128"/>
      <c r="AR307" s="128"/>
      <c r="AS307" s="128"/>
      <c r="AT307" s="128"/>
      <c r="AU307" s="128"/>
      <c r="AV307" s="128"/>
      <c r="AW307" s="128"/>
      <c r="AX307" s="128"/>
      <c r="AY307" s="128"/>
      <c r="AZ307" s="128"/>
      <c r="BA307" s="128"/>
    </row>
    <row r="308" spans="2:53" s="47" customFormat="1" ht="63.75">
      <c r="B308" s="7" t="s">
        <v>1046</v>
      </c>
      <c r="C308" s="118" t="s">
        <v>1034</v>
      </c>
      <c r="D308" s="62" t="s">
        <v>1042</v>
      </c>
      <c r="E308" s="130" t="s">
        <v>1035</v>
      </c>
      <c r="F308" s="118" t="s">
        <v>1047</v>
      </c>
      <c r="G308" s="11" t="s">
        <v>105</v>
      </c>
      <c r="H308" s="56">
        <v>70</v>
      </c>
      <c r="I308" s="19">
        <v>622</v>
      </c>
      <c r="J308" s="1"/>
      <c r="K308" s="37"/>
      <c r="L308" s="37"/>
      <c r="M308" s="37"/>
      <c r="N308" s="37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28"/>
      <c r="AG308" s="128"/>
      <c r="AH308" s="128"/>
      <c r="AI308" s="128"/>
      <c r="AJ308" s="128"/>
      <c r="AK308" s="128"/>
      <c r="AL308" s="128"/>
      <c r="AM308" s="128"/>
      <c r="AN308" s="128"/>
      <c r="AO308" s="128"/>
      <c r="AP308" s="128"/>
      <c r="AQ308" s="128"/>
      <c r="AR308" s="128"/>
      <c r="AS308" s="128"/>
      <c r="AT308" s="128"/>
      <c r="AU308" s="128"/>
      <c r="AV308" s="128"/>
      <c r="AW308" s="128"/>
      <c r="AX308" s="128"/>
      <c r="AY308" s="128"/>
      <c r="AZ308" s="128"/>
      <c r="BA308" s="128"/>
    </row>
    <row r="309" spans="2:53" s="47" customFormat="1" ht="63.75">
      <c r="B309" s="7" t="s">
        <v>1048</v>
      </c>
      <c r="C309" s="118" t="s">
        <v>1034</v>
      </c>
      <c r="D309" s="62" t="s">
        <v>1042</v>
      </c>
      <c r="E309" s="130" t="s">
        <v>1035</v>
      </c>
      <c r="F309" s="118" t="s">
        <v>1049</v>
      </c>
      <c r="G309" s="11" t="s">
        <v>105</v>
      </c>
      <c r="H309" s="56">
        <v>70</v>
      </c>
      <c r="I309" s="20">
        <v>735</v>
      </c>
      <c r="J309" s="1"/>
      <c r="K309" s="37"/>
      <c r="L309" s="37"/>
      <c r="M309" s="37"/>
      <c r="N309" s="37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28"/>
      <c r="AG309" s="128"/>
      <c r="AH309" s="128"/>
      <c r="AI309" s="128"/>
      <c r="AJ309" s="128"/>
      <c r="AK309" s="128"/>
      <c r="AL309" s="128"/>
      <c r="AM309" s="128"/>
      <c r="AN309" s="128"/>
      <c r="AO309" s="128"/>
      <c r="AP309" s="128"/>
      <c r="AQ309" s="128"/>
      <c r="AR309" s="128"/>
      <c r="AS309" s="128"/>
      <c r="AT309" s="128"/>
      <c r="AU309" s="128"/>
      <c r="AV309" s="128"/>
      <c r="AW309" s="128"/>
      <c r="AX309" s="128"/>
      <c r="AY309" s="128"/>
      <c r="AZ309" s="128"/>
      <c r="BA309" s="128"/>
    </row>
    <row r="310" spans="2:53" s="47" customFormat="1" ht="63.75">
      <c r="B310" s="7" t="s">
        <v>1050</v>
      </c>
      <c r="C310" s="118" t="s">
        <v>1034</v>
      </c>
      <c r="D310" s="62" t="s">
        <v>1042</v>
      </c>
      <c r="E310" s="130" t="s">
        <v>1035</v>
      </c>
      <c r="F310" s="94" t="s">
        <v>1051</v>
      </c>
      <c r="G310" s="11" t="s">
        <v>105</v>
      </c>
      <c r="H310" s="56">
        <v>30</v>
      </c>
      <c r="I310" s="20">
        <v>2960</v>
      </c>
      <c r="J310" s="1"/>
      <c r="K310" s="37"/>
      <c r="L310" s="37"/>
      <c r="M310" s="37"/>
      <c r="N310" s="37"/>
      <c r="O310" s="13"/>
      <c r="P310" s="13"/>
      <c r="Q310" s="13"/>
      <c r="R310" s="53"/>
      <c r="S310" s="53"/>
      <c r="T310" s="13"/>
      <c r="U310" s="58"/>
      <c r="V310" s="53"/>
      <c r="W310" s="53"/>
      <c r="X310" s="13" t="s">
        <v>4261</v>
      </c>
      <c r="Y310" s="58" t="s">
        <v>4177</v>
      </c>
      <c r="Z310" s="53">
        <v>30</v>
      </c>
      <c r="AA310" s="53">
        <v>4772</v>
      </c>
      <c r="AB310" s="10"/>
      <c r="AC310" s="10"/>
      <c r="AD310" s="10"/>
      <c r="AE310" s="10"/>
      <c r="AF310" s="128"/>
      <c r="AG310" s="128"/>
      <c r="AH310" s="128"/>
      <c r="AI310" s="128"/>
      <c r="AJ310" s="128"/>
      <c r="AK310" s="128"/>
      <c r="AL310" s="128"/>
      <c r="AM310" s="128"/>
      <c r="AN310" s="128"/>
      <c r="AO310" s="128"/>
      <c r="AP310" s="128"/>
      <c r="AQ310" s="128"/>
      <c r="AR310" s="128"/>
      <c r="AS310" s="128"/>
      <c r="AT310" s="128"/>
      <c r="AU310" s="128"/>
      <c r="AV310" s="128"/>
      <c r="AW310" s="128"/>
      <c r="AX310" s="128"/>
      <c r="AY310" s="128"/>
      <c r="AZ310" s="128"/>
      <c r="BA310" s="128"/>
    </row>
    <row r="311" spans="2:53" s="47" customFormat="1" ht="63.75">
      <c r="B311" s="7" t="s">
        <v>1052</v>
      </c>
      <c r="C311" s="118" t="s">
        <v>1034</v>
      </c>
      <c r="D311" s="62" t="s">
        <v>1042</v>
      </c>
      <c r="E311" s="130" t="s">
        <v>1035</v>
      </c>
      <c r="F311" s="94" t="s">
        <v>1053</v>
      </c>
      <c r="G311" s="11" t="s">
        <v>105</v>
      </c>
      <c r="H311" s="56">
        <v>20</v>
      </c>
      <c r="I311" s="20">
        <v>2810</v>
      </c>
      <c r="J311" s="1"/>
      <c r="K311" s="37"/>
      <c r="L311" s="37"/>
      <c r="M311" s="37"/>
      <c r="N311" s="37"/>
      <c r="O311" s="13"/>
      <c r="P311" s="13"/>
      <c r="Q311" s="13"/>
      <c r="R311" s="53"/>
      <c r="S311" s="53"/>
      <c r="T311" s="13"/>
      <c r="U311" s="58"/>
      <c r="V311" s="53"/>
      <c r="W311" s="53"/>
      <c r="X311" s="13" t="s">
        <v>4261</v>
      </c>
      <c r="Y311" s="58" t="s">
        <v>4177</v>
      </c>
      <c r="Z311" s="53">
        <v>25</v>
      </c>
      <c r="AA311" s="53">
        <v>4604</v>
      </c>
      <c r="AB311" s="10"/>
      <c r="AC311" s="10"/>
      <c r="AD311" s="10"/>
      <c r="AE311" s="10"/>
      <c r="AF311" s="128"/>
      <c r="AG311" s="128"/>
      <c r="AH311" s="128"/>
      <c r="AI311" s="128"/>
      <c r="AJ311" s="128"/>
      <c r="AK311" s="128"/>
      <c r="AL311" s="128"/>
      <c r="AM311" s="128"/>
      <c r="AN311" s="128"/>
      <c r="AO311" s="128"/>
      <c r="AP311" s="128"/>
      <c r="AQ311" s="128"/>
      <c r="AR311" s="128"/>
      <c r="AS311" s="128"/>
      <c r="AT311" s="128"/>
      <c r="AU311" s="128"/>
      <c r="AV311" s="128"/>
      <c r="AW311" s="128"/>
      <c r="AX311" s="128"/>
      <c r="AY311" s="128"/>
      <c r="AZ311" s="128"/>
      <c r="BA311" s="128"/>
    </row>
    <row r="312" spans="2:53" s="47" customFormat="1" ht="63.75">
      <c r="B312" s="7" t="s">
        <v>1054</v>
      </c>
      <c r="C312" s="118" t="s">
        <v>1034</v>
      </c>
      <c r="D312" s="62" t="s">
        <v>1042</v>
      </c>
      <c r="E312" s="130" t="s">
        <v>1035</v>
      </c>
      <c r="F312" s="94" t="s">
        <v>1055</v>
      </c>
      <c r="G312" s="11" t="s">
        <v>105</v>
      </c>
      <c r="H312" s="56">
        <v>20</v>
      </c>
      <c r="I312" s="20">
        <v>4160</v>
      </c>
      <c r="J312" s="1"/>
      <c r="K312" s="37"/>
      <c r="L312" s="37"/>
      <c r="M312" s="37"/>
      <c r="N312" s="37"/>
      <c r="O312" s="13"/>
      <c r="P312" s="13"/>
      <c r="Q312" s="13"/>
      <c r="R312" s="53"/>
      <c r="S312" s="53"/>
      <c r="T312" s="13"/>
      <c r="U312" s="58"/>
      <c r="V312" s="53"/>
      <c r="W312" s="53"/>
      <c r="X312" s="13" t="s">
        <v>4261</v>
      </c>
      <c r="Y312" s="58" t="s">
        <v>4177</v>
      </c>
      <c r="Z312" s="53">
        <v>25</v>
      </c>
      <c r="AA312" s="53">
        <v>6399</v>
      </c>
      <c r="AB312" s="10"/>
      <c r="AC312" s="10"/>
      <c r="AD312" s="10"/>
      <c r="AE312" s="10"/>
      <c r="AF312" s="128"/>
      <c r="AG312" s="128"/>
      <c r="AH312" s="128"/>
      <c r="AI312" s="128"/>
      <c r="AJ312" s="128"/>
      <c r="AK312" s="128"/>
      <c r="AL312" s="128"/>
      <c r="AM312" s="128"/>
      <c r="AN312" s="128"/>
      <c r="AO312" s="128"/>
      <c r="AP312" s="128"/>
      <c r="AQ312" s="128"/>
      <c r="AR312" s="128"/>
      <c r="AS312" s="128"/>
      <c r="AT312" s="128"/>
      <c r="AU312" s="128"/>
      <c r="AV312" s="128"/>
      <c r="AW312" s="128"/>
      <c r="AX312" s="128"/>
      <c r="AY312" s="128"/>
      <c r="AZ312" s="128"/>
      <c r="BA312" s="128"/>
    </row>
    <row r="313" spans="2:53" s="47" customFormat="1" ht="63.75">
      <c r="B313" s="7" t="s">
        <v>1056</v>
      </c>
      <c r="C313" s="118" t="s">
        <v>1034</v>
      </c>
      <c r="D313" s="62" t="s">
        <v>1042</v>
      </c>
      <c r="E313" s="130" t="s">
        <v>1035</v>
      </c>
      <c r="F313" s="94" t="s">
        <v>1057</v>
      </c>
      <c r="G313" s="11" t="s">
        <v>105</v>
      </c>
      <c r="H313" s="56">
        <v>15</v>
      </c>
      <c r="I313" s="20">
        <v>21040</v>
      </c>
      <c r="J313" s="1"/>
      <c r="K313" s="37"/>
      <c r="L313" s="37"/>
      <c r="M313" s="37"/>
      <c r="N313" s="37"/>
      <c r="O313" s="13"/>
      <c r="P313" s="13"/>
      <c r="Q313" s="13"/>
      <c r="R313" s="53"/>
      <c r="S313" s="53"/>
      <c r="T313" s="13"/>
      <c r="U313" s="58"/>
      <c r="V313" s="53"/>
      <c r="W313" s="53"/>
      <c r="X313" s="13" t="s">
        <v>4261</v>
      </c>
      <c r="Y313" s="58" t="s">
        <v>4177</v>
      </c>
      <c r="Z313" s="53">
        <v>15</v>
      </c>
      <c r="AA313" s="53">
        <v>23942</v>
      </c>
      <c r="AB313" s="10"/>
      <c r="AC313" s="10"/>
      <c r="AD313" s="10"/>
      <c r="AE313" s="10"/>
      <c r="AF313" s="128"/>
      <c r="AG313" s="128"/>
      <c r="AH313" s="128"/>
      <c r="AI313" s="128"/>
      <c r="AJ313" s="128"/>
      <c r="AK313" s="128"/>
      <c r="AL313" s="128"/>
      <c r="AM313" s="128"/>
      <c r="AN313" s="128"/>
      <c r="AO313" s="128"/>
      <c r="AP313" s="128"/>
      <c r="AQ313" s="128"/>
      <c r="AR313" s="128"/>
      <c r="AS313" s="128"/>
      <c r="AT313" s="128"/>
      <c r="AU313" s="128"/>
      <c r="AV313" s="128"/>
      <c r="AW313" s="128"/>
      <c r="AX313" s="128"/>
      <c r="AY313" s="128"/>
      <c r="AZ313" s="128"/>
      <c r="BA313" s="128"/>
    </row>
    <row r="314" spans="2:53" s="47" customFormat="1" ht="63.75">
      <c r="B314" s="7" t="s">
        <v>1058</v>
      </c>
      <c r="C314" s="118" t="s">
        <v>1034</v>
      </c>
      <c r="D314" s="62" t="s">
        <v>1042</v>
      </c>
      <c r="E314" s="130" t="s">
        <v>1035</v>
      </c>
      <c r="F314" s="94" t="s">
        <v>1059</v>
      </c>
      <c r="G314" s="11" t="s">
        <v>105</v>
      </c>
      <c r="H314" s="56">
        <v>70</v>
      </c>
      <c r="I314" s="20">
        <v>632</v>
      </c>
      <c r="J314" s="1"/>
      <c r="K314" s="37"/>
      <c r="L314" s="37"/>
      <c r="M314" s="37"/>
      <c r="N314" s="37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28"/>
      <c r="AG314" s="128"/>
      <c r="AH314" s="128"/>
      <c r="AI314" s="128"/>
      <c r="AJ314" s="128"/>
      <c r="AK314" s="128"/>
      <c r="AL314" s="128"/>
      <c r="AM314" s="128"/>
      <c r="AN314" s="128"/>
      <c r="AO314" s="128"/>
      <c r="AP314" s="128"/>
      <c r="AQ314" s="128"/>
      <c r="AR314" s="128"/>
      <c r="AS314" s="128"/>
      <c r="AT314" s="128"/>
      <c r="AU314" s="128"/>
      <c r="AV314" s="128"/>
      <c r="AW314" s="128"/>
      <c r="AX314" s="128"/>
      <c r="AY314" s="128"/>
      <c r="AZ314" s="128"/>
      <c r="BA314" s="128"/>
    </row>
    <row r="315" spans="2:53" s="47" customFormat="1" ht="63.75">
      <c r="B315" s="7" t="s">
        <v>1060</v>
      </c>
      <c r="C315" s="118" t="s">
        <v>1034</v>
      </c>
      <c r="D315" s="62" t="s">
        <v>1042</v>
      </c>
      <c r="E315" s="130" t="s">
        <v>1035</v>
      </c>
      <c r="F315" s="94" t="s">
        <v>1061</v>
      </c>
      <c r="G315" s="11" t="s">
        <v>105</v>
      </c>
      <c r="H315" s="56">
        <v>70</v>
      </c>
      <c r="I315" s="20">
        <v>752</v>
      </c>
      <c r="J315" s="1"/>
      <c r="K315" s="37"/>
      <c r="L315" s="37"/>
      <c r="M315" s="37"/>
      <c r="N315" s="37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28"/>
      <c r="AG315" s="128"/>
      <c r="AH315" s="128"/>
      <c r="AI315" s="128"/>
      <c r="AJ315" s="128"/>
      <c r="AK315" s="128"/>
      <c r="AL315" s="128"/>
      <c r="AM315" s="128"/>
      <c r="AN315" s="128"/>
      <c r="AO315" s="128"/>
      <c r="AP315" s="128"/>
      <c r="AQ315" s="128"/>
      <c r="AR315" s="128"/>
      <c r="AS315" s="128"/>
      <c r="AT315" s="128"/>
      <c r="AU315" s="128"/>
      <c r="AV315" s="128"/>
      <c r="AW315" s="128"/>
      <c r="AX315" s="128"/>
      <c r="AY315" s="128"/>
      <c r="AZ315" s="128"/>
      <c r="BA315" s="128"/>
    </row>
    <row r="316" spans="2:53" s="47" customFormat="1" ht="63.75">
      <c r="B316" s="7" t="s">
        <v>1062</v>
      </c>
      <c r="C316" s="118" t="s">
        <v>1034</v>
      </c>
      <c r="D316" s="62" t="s">
        <v>1042</v>
      </c>
      <c r="E316" s="130" t="s">
        <v>1035</v>
      </c>
      <c r="F316" s="94" t="s">
        <v>1063</v>
      </c>
      <c r="G316" s="11" t="s">
        <v>105</v>
      </c>
      <c r="H316" s="56">
        <v>70</v>
      </c>
      <c r="I316" s="20">
        <v>1055</v>
      </c>
      <c r="J316" s="1"/>
      <c r="K316" s="37"/>
      <c r="L316" s="37"/>
      <c r="M316" s="37"/>
      <c r="N316" s="37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28"/>
      <c r="AG316" s="128"/>
      <c r="AH316" s="128"/>
      <c r="AI316" s="128"/>
      <c r="AJ316" s="128"/>
      <c r="AK316" s="128"/>
      <c r="AL316" s="128"/>
      <c r="AM316" s="128"/>
      <c r="AN316" s="128"/>
      <c r="AO316" s="128"/>
      <c r="AP316" s="128"/>
      <c r="AQ316" s="128"/>
      <c r="AR316" s="128"/>
      <c r="AS316" s="128"/>
      <c r="AT316" s="128"/>
      <c r="AU316" s="128"/>
      <c r="AV316" s="128"/>
      <c r="AW316" s="128"/>
      <c r="AX316" s="128"/>
      <c r="AY316" s="128"/>
      <c r="AZ316" s="128"/>
      <c r="BA316" s="128"/>
    </row>
    <row r="317" spans="2:53" s="47" customFormat="1" ht="63.75">
      <c r="B317" s="7" t="s">
        <v>1064</v>
      </c>
      <c r="C317" s="118" t="s">
        <v>1034</v>
      </c>
      <c r="D317" s="62" t="s">
        <v>1042</v>
      </c>
      <c r="E317" s="130" t="s">
        <v>1035</v>
      </c>
      <c r="F317" s="94" t="s">
        <v>1065</v>
      </c>
      <c r="G317" s="11" t="s">
        <v>105</v>
      </c>
      <c r="H317" s="56">
        <v>25</v>
      </c>
      <c r="I317" s="20">
        <v>4250</v>
      </c>
      <c r="J317" s="1"/>
      <c r="K317" s="37"/>
      <c r="L317" s="37"/>
      <c r="M317" s="37"/>
      <c r="N317" s="37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28"/>
      <c r="AG317" s="128"/>
      <c r="AH317" s="128"/>
      <c r="AI317" s="128"/>
      <c r="AJ317" s="128"/>
      <c r="AK317" s="128"/>
      <c r="AL317" s="128"/>
      <c r="AM317" s="128"/>
      <c r="AN317" s="128"/>
      <c r="AO317" s="128"/>
      <c r="AP317" s="128"/>
      <c r="AQ317" s="128"/>
      <c r="AR317" s="128"/>
      <c r="AS317" s="128"/>
      <c r="AT317" s="128"/>
      <c r="AU317" s="128"/>
      <c r="AV317" s="128"/>
      <c r="AW317" s="128"/>
      <c r="AX317" s="128"/>
      <c r="AY317" s="128"/>
      <c r="AZ317" s="128"/>
      <c r="BA317" s="128"/>
    </row>
    <row r="318" spans="2:53" s="47" customFormat="1" ht="63.75">
      <c r="B318" s="7" t="s">
        <v>1066</v>
      </c>
      <c r="C318" s="118" t="s">
        <v>1034</v>
      </c>
      <c r="D318" s="62" t="s">
        <v>1042</v>
      </c>
      <c r="E318" s="130" t="s">
        <v>1035</v>
      </c>
      <c r="F318" s="94" t="s">
        <v>1067</v>
      </c>
      <c r="G318" s="11" t="s">
        <v>105</v>
      </c>
      <c r="H318" s="56">
        <v>20</v>
      </c>
      <c r="I318" s="20">
        <v>4200</v>
      </c>
      <c r="J318" s="1"/>
      <c r="K318" s="37"/>
      <c r="L318" s="37"/>
      <c r="M318" s="37"/>
      <c r="N318" s="37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28"/>
      <c r="AG318" s="128"/>
      <c r="AH318" s="128"/>
      <c r="AI318" s="128"/>
      <c r="AJ318" s="128"/>
      <c r="AK318" s="128"/>
      <c r="AL318" s="128"/>
      <c r="AM318" s="128"/>
      <c r="AN318" s="128"/>
      <c r="AO318" s="128"/>
      <c r="AP318" s="128"/>
      <c r="AQ318" s="128"/>
      <c r="AR318" s="128"/>
      <c r="AS318" s="128"/>
      <c r="AT318" s="128"/>
      <c r="AU318" s="128"/>
      <c r="AV318" s="128"/>
      <c r="AW318" s="128"/>
      <c r="AX318" s="128"/>
      <c r="AY318" s="128"/>
      <c r="AZ318" s="128"/>
      <c r="BA318" s="128"/>
    </row>
    <row r="319" spans="2:53" s="47" customFormat="1" ht="63.75">
      <c r="B319" s="7" t="s">
        <v>1068</v>
      </c>
      <c r="C319" s="118" t="s">
        <v>1034</v>
      </c>
      <c r="D319" s="62" t="s">
        <v>1042</v>
      </c>
      <c r="E319" s="130" t="s">
        <v>1035</v>
      </c>
      <c r="F319" s="94" t="s">
        <v>1069</v>
      </c>
      <c r="G319" s="11" t="s">
        <v>105</v>
      </c>
      <c r="H319" s="56">
        <v>20</v>
      </c>
      <c r="I319" s="20">
        <v>6175</v>
      </c>
      <c r="J319" s="1"/>
      <c r="K319" s="37"/>
      <c r="L319" s="37"/>
      <c r="M319" s="37"/>
      <c r="N319" s="37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28"/>
      <c r="AG319" s="128"/>
      <c r="AH319" s="128"/>
      <c r="AI319" s="128"/>
      <c r="AJ319" s="128"/>
      <c r="AK319" s="128"/>
      <c r="AL319" s="128"/>
      <c r="AM319" s="128"/>
      <c r="AN319" s="128"/>
      <c r="AO319" s="128"/>
      <c r="AP319" s="128"/>
      <c r="AQ319" s="128"/>
      <c r="AR319" s="128"/>
      <c r="AS319" s="128"/>
      <c r="AT319" s="128"/>
      <c r="AU319" s="128"/>
      <c r="AV319" s="128"/>
      <c r="AW319" s="128"/>
      <c r="AX319" s="128"/>
      <c r="AY319" s="128"/>
      <c r="AZ319" s="128"/>
      <c r="BA319" s="128"/>
    </row>
    <row r="320" spans="2:53" s="47" customFormat="1" ht="63.75">
      <c r="B320" s="7" t="s">
        <v>1070</v>
      </c>
      <c r="C320" s="118" t="s">
        <v>1034</v>
      </c>
      <c r="D320" s="62" t="s">
        <v>1042</v>
      </c>
      <c r="E320" s="130" t="s">
        <v>1035</v>
      </c>
      <c r="F320" s="94" t="s">
        <v>1071</v>
      </c>
      <c r="G320" s="11" t="s">
        <v>105</v>
      </c>
      <c r="H320" s="56">
        <v>20</v>
      </c>
      <c r="I320" s="20">
        <v>750</v>
      </c>
      <c r="J320" s="1"/>
      <c r="K320" s="37"/>
      <c r="L320" s="37"/>
      <c r="M320" s="37"/>
      <c r="N320" s="37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28"/>
      <c r="AG320" s="128"/>
      <c r="AH320" s="128"/>
      <c r="AI320" s="128"/>
      <c r="AJ320" s="128"/>
      <c r="AK320" s="128"/>
      <c r="AL320" s="128"/>
      <c r="AM320" s="128"/>
      <c r="AN320" s="128"/>
      <c r="AO320" s="128"/>
      <c r="AP320" s="128"/>
      <c r="AQ320" s="128"/>
      <c r="AR320" s="128"/>
      <c r="AS320" s="128"/>
      <c r="AT320" s="128"/>
      <c r="AU320" s="128"/>
      <c r="AV320" s="128"/>
      <c r="AW320" s="128"/>
      <c r="AX320" s="128"/>
      <c r="AY320" s="128"/>
      <c r="AZ320" s="128"/>
      <c r="BA320" s="128"/>
    </row>
    <row r="321" spans="2:53" s="47" customFormat="1" ht="63.75">
      <c r="B321" s="7" t="s">
        <v>1072</v>
      </c>
      <c r="C321" s="131" t="s">
        <v>1073</v>
      </c>
      <c r="D321" s="132" t="s">
        <v>1042</v>
      </c>
      <c r="E321" s="133" t="s">
        <v>1074</v>
      </c>
      <c r="F321" s="62" t="s">
        <v>1075</v>
      </c>
      <c r="G321" s="13" t="s">
        <v>105</v>
      </c>
      <c r="H321" s="93">
        <v>500</v>
      </c>
      <c r="I321" s="74">
        <v>1495</v>
      </c>
      <c r="J321" s="1" t="s">
        <v>4335</v>
      </c>
      <c r="K321" s="37" t="s">
        <v>4177</v>
      </c>
      <c r="L321" s="37"/>
      <c r="M321" s="37">
        <v>666</v>
      </c>
      <c r="N321" s="37">
        <v>1069</v>
      </c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</row>
    <row r="322" spans="2:53" s="47" customFormat="1" ht="25.5">
      <c r="B322" s="7" t="s">
        <v>1076</v>
      </c>
      <c r="C322" s="25" t="s">
        <v>1077</v>
      </c>
      <c r="D322" s="110" t="s">
        <v>1078</v>
      </c>
      <c r="E322" s="110" t="s">
        <v>1079</v>
      </c>
      <c r="F322" s="25" t="s">
        <v>1080</v>
      </c>
      <c r="G322" s="26" t="s">
        <v>51</v>
      </c>
      <c r="H322" s="10">
        <v>14</v>
      </c>
      <c r="I322" s="19">
        <v>4478</v>
      </c>
      <c r="J322" s="1"/>
      <c r="K322" s="37"/>
      <c r="L322" s="37"/>
      <c r="M322" s="37"/>
      <c r="N322" s="37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</row>
    <row r="323" spans="2:53" s="47" customFormat="1" ht="38.25">
      <c r="B323" s="7" t="s">
        <v>1081</v>
      </c>
      <c r="C323" s="25" t="s">
        <v>1082</v>
      </c>
      <c r="D323" s="25" t="s">
        <v>1083</v>
      </c>
      <c r="E323" s="110" t="s">
        <v>1084</v>
      </c>
      <c r="F323" s="25" t="s">
        <v>1085</v>
      </c>
      <c r="G323" s="26" t="s">
        <v>51</v>
      </c>
      <c r="H323" s="26">
        <v>15</v>
      </c>
      <c r="I323" s="20">
        <v>4900</v>
      </c>
      <c r="J323" s="1" t="s">
        <v>4510</v>
      </c>
      <c r="K323" s="37" t="s">
        <v>4204</v>
      </c>
      <c r="L323" s="37"/>
      <c r="M323" s="37">
        <v>4</v>
      </c>
      <c r="N323" s="37">
        <v>1830.36</v>
      </c>
      <c r="O323" s="13" t="s">
        <v>4262</v>
      </c>
      <c r="P323" s="8" t="s">
        <v>4177</v>
      </c>
      <c r="Q323" s="8"/>
      <c r="R323" s="7">
        <v>2</v>
      </c>
      <c r="S323" s="7">
        <v>3200</v>
      </c>
      <c r="T323" s="8"/>
      <c r="U323" s="10"/>
      <c r="V323" s="7"/>
      <c r="W323" s="7"/>
      <c r="X323" s="8"/>
      <c r="Y323" s="10"/>
      <c r="Z323" s="7"/>
      <c r="AA323" s="7"/>
      <c r="AB323" s="10"/>
      <c r="AC323" s="10"/>
      <c r="AD323" s="10"/>
      <c r="AE323" s="10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</row>
    <row r="324" spans="2:53" s="47" customFormat="1" ht="25.5">
      <c r="B324" s="7" t="s">
        <v>1086</v>
      </c>
      <c r="C324" s="25" t="s">
        <v>1087</v>
      </c>
      <c r="D324" s="110" t="s">
        <v>1083</v>
      </c>
      <c r="E324" s="110" t="s">
        <v>1088</v>
      </c>
      <c r="F324" s="25" t="s">
        <v>1089</v>
      </c>
      <c r="G324" s="26" t="s">
        <v>51</v>
      </c>
      <c r="H324" s="26">
        <v>30</v>
      </c>
      <c r="I324" s="20">
        <v>1900</v>
      </c>
      <c r="J324" s="1"/>
      <c r="K324" s="37"/>
      <c r="L324" s="37"/>
      <c r="M324" s="37"/>
      <c r="N324" s="37"/>
      <c r="O324" s="13" t="s">
        <v>4262</v>
      </c>
      <c r="P324" s="8" t="s">
        <v>4177</v>
      </c>
      <c r="Q324" s="8"/>
      <c r="R324" s="7">
        <v>1</v>
      </c>
      <c r="S324" s="7">
        <v>1800</v>
      </c>
      <c r="T324" s="8"/>
      <c r="U324" s="10"/>
      <c r="V324" s="7"/>
      <c r="W324" s="7"/>
      <c r="X324" s="8"/>
      <c r="Y324" s="10"/>
      <c r="Z324" s="7"/>
      <c r="AA324" s="7"/>
      <c r="AB324" s="10"/>
      <c r="AC324" s="10"/>
      <c r="AD324" s="10"/>
      <c r="AE324" s="10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</row>
    <row r="325" spans="2:53" s="47" customFormat="1" ht="38.25">
      <c r="B325" s="7" t="s">
        <v>1090</v>
      </c>
      <c r="C325" s="25" t="s">
        <v>1091</v>
      </c>
      <c r="D325" s="110" t="s">
        <v>1083</v>
      </c>
      <c r="E325" s="110" t="s">
        <v>1092</v>
      </c>
      <c r="F325" s="44" t="s">
        <v>1093</v>
      </c>
      <c r="G325" s="26" t="s">
        <v>51</v>
      </c>
      <c r="H325" s="26">
        <v>20</v>
      </c>
      <c r="I325" s="20">
        <v>700</v>
      </c>
      <c r="J325" s="1"/>
      <c r="K325" s="37"/>
      <c r="L325" s="37"/>
      <c r="M325" s="37"/>
      <c r="N325" s="37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</row>
    <row r="326" spans="2:53" s="47" customFormat="1" ht="25.5">
      <c r="B326" s="7" t="s">
        <v>1094</v>
      </c>
      <c r="C326" s="25" t="s">
        <v>1095</v>
      </c>
      <c r="D326" s="110" t="s">
        <v>1083</v>
      </c>
      <c r="E326" s="110" t="s">
        <v>1096</v>
      </c>
      <c r="F326" s="44" t="s">
        <v>1096</v>
      </c>
      <c r="G326" s="26" t="s">
        <v>51</v>
      </c>
      <c r="H326" s="26">
        <v>15</v>
      </c>
      <c r="I326" s="20">
        <v>2700</v>
      </c>
      <c r="J326" s="1"/>
      <c r="K326" s="37"/>
      <c r="L326" s="37"/>
      <c r="M326" s="37"/>
      <c r="N326" s="37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</row>
    <row r="327" spans="2:53" s="47" customFormat="1" ht="25.5">
      <c r="B327" s="7" t="s">
        <v>1097</v>
      </c>
      <c r="C327" s="25" t="s">
        <v>1098</v>
      </c>
      <c r="D327" s="110" t="s">
        <v>1083</v>
      </c>
      <c r="E327" s="110" t="s">
        <v>1099</v>
      </c>
      <c r="F327" s="25" t="s">
        <v>1100</v>
      </c>
      <c r="G327" s="26" t="s">
        <v>51</v>
      </c>
      <c r="H327" s="26">
        <v>10</v>
      </c>
      <c r="I327" s="20">
        <v>900</v>
      </c>
      <c r="J327" s="1"/>
      <c r="K327" s="37"/>
      <c r="L327" s="37"/>
      <c r="M327" s="37"/>
      <c r="N327" s="37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</row>
    <row r="328" spans="2:53" s="47" customFormat="1" ht="25.5">
      <c r="B328" s="7" t="s">
        <v>1101</v>
      </c>
      <c r="C328" s="25" t="s">
        <v>1102</v>
      </c>
      <c r="D328" s="110" t="s">
        <v>1103</v>
      </c>
      <c r="E328" s="110" t="s">
        <v>1104</v>
      </c>
      <c r="F328" s="25" t="s">
        <v>1105</v>
      </c>
      <c r="G328" s="123" t="s">
        <v>148</v>
      </c>
      <c r="H328" s="80">
        <v>150</v>
      </c>
      <c r="I328" s="20">
        <v>980</v>
      </c>
      <c r="J328" s="1" t="s">
        <v>4336</v>
      </c>
      <c r="K328" s="37" t="s">
        <v>4177</v>
      </c>
      <c r="L328" s="37"/>
      <c r="M328" s="37">
        <v>119</v>
      </c>
      <c r="N328" s="37">
        <v>964.28</v>
      </c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</row>
    <row r="329" spans="2:53" s="47" customFormat="1" ht="51">
      <c r="B329" s="7" t="s">
        <v>1106</v>
      </c>
      <c r="C329" s="25" t="s">
        <v>1107</v>
      </c>
      <c r="D329" s="25" t="s">
        <v>1108</v>
      </c>
      <c r="E329" s="134" t="s">
        <v>1109</v>
      </c>
      <c r="F329" s="25" t="s">
        <v>1110</v>
      </c>
      <c r="G329" s="26" t="s">
        <v>51</v>
      </c>
      <c r="H329" s="10">
        <v>4</v>
      </c>
      <c r="I329" s="19">
        <v>85200</v>
      </c>
      <c r="J329" s="1" t="s">
        <v>4342</v>
      </c>
      <c r="K329" s="37" t="s">
        <v>4177</v>
      </c>
      <c r="L329" s="37"/>
      <c r="M329" s="37">
        <v>4</v>
      </c>
      <c r="N329" s="37">
        <v>85911.21</v>
      </c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</row>
    <row r="330" spans="2:53" s="47" customFormat="1" ht="51">
      <c r="B330" s="7" t="s">
        <v>1111</v>
      </c>
      <c r="C330" s="25" t="s">
        <v>1107</v>
      </c>
      <c r="D330" s="25" t="s">
        <v>1108</v>
      </c>
      <c r="E330" s="134" t="s">
        <v>1109</v>
      </c>
      <c r="F330" s="25" t="s">
        <v>1112</v>
      </c>
      <c r="G330" s="26" t="s">
        <v>51</v>
      </c>
      <c r="H330" s="10">
        <v>4</v>
      </c>
      <c r="I330" s="19">
        <v>58850</v>
      </c>
      <c r="J330" s="1" t="s">
        <v>4342</v>
      </c>
      <c r="K330" s="37" t="s">
        <v>4177</v>
      </c>
      <c r="L330" s="37"/>
      <c r="M330" s="37">
        <v>8</v>
      </c>
      <c r="N330" s="37">
        <v>59333.120000000003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</row>
    <row r="331" spans="2:53" s="47" customFormat="1" ht="51">
      <c r="B331" s="7" t="s">
        <v>1113</v>
      </c>
      <c r="C331" s="25" t="s">
        <v>1107</v>
      </c>
      <c r="D331" s="25" t="s">
        <v>1108</v>
      </c>
      <c r="E331" s="134" t="s">
        <v>1109</v>
      </c>
      <c r="F331" s="25" t="s">
        <v>1114</v>
      </c>
      <c r="G331" s="26" t="s">
        <v>51</v>
      </c>
      <c r="H331" s="10">
        <v>4</v>
      </c>
      <c r="I331" s="19">
        <v>58850</v>
      </c>
      <c r="J331" s="1"/>
      <c r="K331" s="37"/>
      <c r="L331" s="37"/>
      <c r="M331" s="37"/>
      <c r="N331" s="37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</row>
    <row r="332" spans="2:53" s="47" customFormat="1" ht="38.25">
      <c r="B332" s="7" t="s">
        <v>1115</v>
      </c>
      <c r="C332" s="25" t="s">
        <v>1116</v>
      </c>
      <c r="D332" s="25" t="s">
        <v>1108</v>
      </c>
      <c r="E332" s="110" t="s">
        <v>1117</v>
      </c>
      <c r="F332" s="25" t="s">
        <v>1118</v>
      </c>
      <c r="G332" s="26" t="s">
        <v>51</v>
      </c>
      <c r="H332" s="10">
        <v>20</v>
      </c>
      <c r="I332" s="19">
        <v>3800</v>
      </c>
      <c r="J332" s="1" t="s">
        <v>4309</v>
      </c>
      <c r="K332" s="37" t="s">
        <v>4177</v>
      </c>
      <c r="L332" s="37"/>
      <c r="M332" s="37">
        <v>17</v>
      </c>
      <c r="N332" s="37">
        <v>3124</v>
      </c>
      <c r="O332" s="11" t="s">
        <v>4214</v>
      </c>
      <c r="P332" s="8" t="s">
        <v>4177</v>
      </c>
      <c r="Q332" s="8"/>
      <c r="R332" s="7">
        <v>10</v>
      </c>
      <c r="S332" s="7">
        <v>6450</v>
      </c>
      <c r="T332" s="8"/>
      <c r="U332" s="10"/>
      <c r="V332" s="7"/>
      <c r="W332" s="7"/>
      <c r="X332" s="8"/>
      <c r="Y332" s="10"/>
      <c r="Z332" s="7"/>
      <c r="AA332" s="7"/>
      <c r="AB332" s="10"/>
      <c r="AC332" s="10"/>
      <c r="AD332" s="10"/>
      <c r="AE332" s="10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</row>
    <row r="333" spans="2:53" s="47" customFormat="1" ht="38.25">
      <c r="B333" s="7" t="s">
        <v>1119</v>
      </c>
      <c r="C333" s="25" t="s">
        <v>1116</v>
      </c>
      <c r="D333" s="25" t="s">
        <v>1108</v>
      </c>
      <c r="E333" s="110" t="s">
        <v>1117</v>
      </c>
      <c r="F333" s="25" t="s">
        <v>1120</v>
      </c>
      <c r="G333" s="26" t="s">
        <v>51</v>
      </c>
      <c r="H333" s="10">
        <v>6</v>
      </c>
      <c r="I333" s="19">
        <v>3800</v>
      </c>
      <c r="J333" s="1" t="s">
        <v>4309</v>
      </c>
      <c r="K333" s="37" t="s">
        <v>4177</v>
      </c>
      <c r="L333" s="37"/>
      <c r="M333" s="37">
        <v>9</v>
      </c>
      <c r="N333" s="37">
        <v>2727.4</v>
      </c>
      <c r="O333" s="11" t="s">
        <v>4214</v>
      </c>
      <c r="P333" s="8" t="s">
        <v>4177</v>
      </c>
      <c r="Q333" s="8"/>
      <c r="R333" s="7">
        <v>12</v>
      </c>
      <c r="S333" s="7">
        <v>5850</v>
      </c>
      <c r="T333" s="8"/>
      <c r="U333" s="10"/>
      <c r="V333" s="7"/>
      <c r="W333" s="7"/>
      <c r="X333" s="8"/>
      <c r="Y333" s="10"/>
      <c r="Z333" s="7"/>
      <c r="AA333" s="7"/>
      <c r="AB333" s="10"/>
      <c r="AC333" s="10"/>
      <c r="AD333" s="10"/>
      <c r="AE333" s="10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</row>
    <row r="334" spans="2:53" s="47" customFormat="1" ht="51">
      <c r="B334" s="7" t="s">
        <v>1121</v>
      </c>
      <c r="C334" s="25" t="s">
        <v>1122</v>
      </c>
      <c r="D334" s="25" t="s">
        <v>1108</v>
      </c>
      <c r="E334" s="110" t="s">
        <v>1123</v>
      </c>
      <c r="F334" s="25" t="s">
        <v>1124</v>
      </c>
      <c r="G334" s="26" t="s">
        <v>51</v>
      </c>
      <c r="H334" s="10">
        <v>18</v>
      </c>
      <c r="I334" s="19">
        <v>6210</v>
      </c>
      <c r="J334" s="1"/>
      <c r="K334" s="37"/>
      <c r="L334" s="37"/>
      <c r="M334" s="37"/>
      <c r="N334" s="37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</row>
    <row r="335" spans="2:53" s="47" customFormat="1" ht="26.25">
      <c r="B335" s="7" t="s">
        <v>1125</v>
      </c>
      <c r="C335" s="135" t="s">
        <v>1126</v>
      </c>
      <c r="D335" s="25" t="s">
        <v>1127</v>
      </c>
      <c r="E335" s="110" t="s">
        <v>1128</v>
      </c>
      <c r="F335" s="49"/>
      <c r="G335" s="126" t="s">
        <v>986</v>
      </c>
      <c r="H335" s="8">
        <v>40</v>
      </c>
      <c r="I335" s="20">
        <v>39.6</v>
      </c>
      <c r="J335" s="1" t="s">
        <v>4337</v>
      </c>
      <c r="K335" s="37" t="s">
        <v>4177</v>
      </c>
      <c r="L335" s="37"/>
      <c r="M335" s="37">
        <v>154</v>
      </c>
      <c r="N335" s="37">
        <v>42.08</v>
      </c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</row>
    <row r="336" spans="2:53" s="47" customFormat="1" ht="26.25">
      <c r="B336" s="7" t="s">
        <v>1129</v>
      </c>
      <c r="C336" s="135" t="s">
        <v>1130</v>
      </c>
      <c r="D336" s="110" t="s">
        <v>1127</v>
      </c>
      <c r="E336" s="110" t="s">
        <v>1131</v>
      </c>
      <c r="F336" s="49"/>
      <c r="G336" s="126" t="s">
        <v>986</v>
      </c>
      <c r="H336" s="8">
        <v>40</v>
      </c>
      <c r="I336" s="20">
        <v>39.6</v>
      </c>
      <c r="J336" s="1" t="s">
        <v>4337</v>
      </c>
      <c r="K336" s="37" t="s">
        <v>4177</v>
      </c>
      <c r="L336" s="37"/>
      <c r="M336" s="37">
        <v>154</v>
      </c>
      <c r="N336" s="37">
        <v>42.08</v>
      </c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</row>
    <row r="337" spans="2:57" s="47" customFormat="1" ht="51">
      <c r="B337" s="7" t="s">
        <v>1132</v>
      </c>
      <c r="C337" s="49" t="s">
        <v>1133</v>
      </c>
      <c r="D337" s="49" t="s">
        <v>1134</v>
      </c>
      <c r="E337" s="136" t="s">
        <v>1135</v>
      </c>
      <c r="F337" s="44" t="s">
        <v>1136</v>
      </c>
      <c r="G337" s="126" t="s">
        <v>1137</v>
      </c>
      <c r="H337" s="8">
        <v>1000</v>
      </c>
      <c r="I337" s="20">
        <v>55</v>
      </c>
      <c r="J337" s="1" t="s">
        <v>4260</v>
      </c>
      <c r="K337" s="37" t="s">
        <v>4177</v>
      </c>
      <c r="L337" s="37"/>
      <c r="M337" s="37">
        <v>1000</v>
      </c>
      <c r="N337" s="37">
        <v>43</v>
      </c>
      <c r="O337" s="8"/>
      <c r="P337" s="8"/>
      <c r="Q337" s="8"/>
      <c r="R337" s="7"/>
      <c r="S337" s="7"/>
      <c r="T337" s="8" t="s">
        <v>4260</v>
      </c>
      <c r="U337" s="10" t="s">
        <v>4177</v>
      </c>
      <c r="V337" s="7">
        <v>500</v>
      </c>
      <c r="W337" s="7">
        <v>42</v>
      </c>
      <c r="X337" s="8"/>
      <c r="Y337" s="10"/>
      <c r="Z337" s="7"/>
      <c r="AA337" s="7"/>
      <c r="AB337" s="10"/>
      <c r="AC337" s="10"/>
      <c r="AD337" s="10"/>
      <c r="AE337" s="10"/>
    </row>
    <row r="338" spans="2:57" s="47" customFormat="1" ht="38.25">
      <c r="B338" s="7" t="s">
        <v>1138</v>
      </c>
      <c r="C338" s="25" t="s">
        <v>1139</v>
      </c>
      <c r="D338" s="25" t="s">
        <v>1140</v>
      </c>
      <c r="E338" s="110" t="s">
        <v>1141</v>
      </c>
      <c r="F338" s="25" t="s">
        <v>1142</v>
      </c>
      <c r="G338" s="11" t="s">
        <v>184</v>
      </c>
      <c r="H338" s="56">
        <v>1000</v>
      </c>
      <c r="I338" s="57">
        <v>822</v>
      </c>
      <c r="J338" s="1" t="s">
        <v>4321</v>
      </c>
      <c r="K338" s="37" t="s">
        <v>4177</v>
      </c>
      <c r="L338" s="37"/>
      <c r="M338" s="37">
        <v>1000</v>
      </c>
      <c r="N338" s="37">
        <v>752</v>
      </c>
      <c r="O338" s="8" t="s">
        <v>4263</v>
      </c>
      <c r="P338" s="13" t="s">
        <v>4177</v>
      </c>
      <c r="Q338" s="13"/>
      <c r="R338" s="53">
        <v>400</v>
      </c>
      <c r="S338" s="53">
        <v>738</v>
      </c>
      <c r="T338" s="13"/>
      <c r="U338" s="58"/>
      <c r="V338" s="53"/>
      <c r="W338" s="53"/>
      <c r="X338" s="13"/>
      <c r="Y338" s="58"/>
      <c r="Z338" s="53"/>
      <c r="AA338" s="53"/>
      <c r="AB338" s="10"/>
      <c r="AC338" s="10"/>
      <c r="AD338" s="10"/>
      <c r="AE338" s="10"/>
    </row>
    <row r="339" spans="2:57" s="47" customFormat="1" ht="38.25">
      <c r="B339" s="7" t="s">
        <v>1143</v>
      </c>
      <c r="C339" s="89" t="s">
        <v>1144</v>
      </c>
      <c r="D339" s="25" t="s">
        <v>1145</v>
      </c>
      <c r="E339" s="137" t="s">
        <v>1146</v>
      </c>
      <c r="F339" s="25"/>
      <c r="G339" s="8" t="s">
        <v>105</v>
      </c>
      <c r="H339" s="8">
        <v>2</v>
      </c>
      <c r="I339" s="20">
        <v>36300</v>
      </c>
      <c r="J339" s="1"/>
      <c r="K339" s="37"/>
      <c r="L339" s="37"/>
      <c r="M339" s="37"/>
      <c r="N339" s="37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128"/>
      <c r="BC339" s="128"/>
      <c r="BD339" s="128"/>
      <c r="BE339" s="128"/>
    </row>
    <row r="340" spans="2:57" s="47" customFormat="1" ht="39">
      <c r="B340" s="7" t="s">
        <v>1147</v>
      </c>
      <c r="C340" s="89" t="s">
        <v>1148</v>
      </c>
      <c r="D340" s="25" t="s">
        <v>1145</v>
      </c>
      <c r="E340" s="137" t="s">
        <v>1149</v>
      </c>
      <c r="F340" s="25"/>
      <c r="G340" s="8" t="s">
        <v>105</v>
      </c>
      <c r="H340" s="8">
        <v>2</v>
      </c>
      <c r="I340" s="20">
        <v>26950</v>
      </c>
      <c r="J340" s="1" t="s">
        <v>4511</v>
      </c>
      <c r="K340" s="37" t="s">
        <v>4177</v>
      </c>
      <c r="L340" s="37"/>
      <c r="M340" s="37">
        <v>4</v>
      </c>
      <c r="N340" s="37">
        <v>21572.32</v>
      </c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128"/>
      <c r="BC340" s="128"/>
      <c r="BD340" s="128"/>
      <c r="BE340" s="128"/>
    </row>
    <row r="341" spans="2:57" s="47" customFormat="1" ht="51">
      <c r="B341" s="7" t="s">
        <v>1150</v>
      </c>
      <c r="C341" s="25" t="s">
        <v>1151</v>
      </c>
      <c r="D341" s="25" t="s">
        <v>1152</v>
      </c>
      <c r="E341" s="110" t="s">
        <v>1153</v>
      </c>
      <c r="F341" s="25"/>
      <c r="G341" s="8" t="s">
        <v>105</v>
      </c>
      <c r="H341" s="56">
        <v>15</v>
      </c>
      <c r="I341" s="20">
        <v>500</v>
      </c>
      <c r="J341" s="1"/>
      <c r="K341" s="37"/>
      <c r="L341" s="37"/>
      <c r="M341" s="37"/>
      <c r="N341" s="37"/>
      <c r="O341" s="8"/>
      <c r="P341" s="8"/>
      <c r="Q341" s="8"/>
      <c r="R341" s="26"/>
      <c r="S341" s="26"/>
      <c r="T341" s="8" t="s">
        <v>4264</v>
      </c>
      <c r="U341" s="10" t="s">
        <v>4177</v>
      </c>
      <c r="V341" s="7">
        <v>15</v>
      </c>
      <c r="W341" s="7">
        <v>463</v>
      </c>
      <c r="X341" s="8"/>
      <c r="Y341" s="8"/>
      <c r="Z341" s="26"/>
      <c r="AA341" s="26"/>
      <c r="AB341" s="10"/>
      <c r="AC341" s="10"/>
      <c r="AD341" s="10"/>
      <c r="AE341" s="10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</row>
    <row r="342" spans="2:57" s="47" customFormat="1" ht="38.25">
      <c r="B342" s="7" t="s">
        <v>1154</v>
      </c>
      <c r="C342" s="127" t="s">
        <v>1155</v>
      </c>
      <c r="D342" s="127" t="s">
        <v>1156</v>
      </c>
      <c r="E342" s="133" t="s">
        <v>1157</v>
      </c>
      <c r="F342" s="44" t="s">
        <v>1158</v>
      </c>
      <c r="G342" s="11" t="s">
        <v>480</v>
      </c>
      <c r="H342" s="26">
        <v>10</v>
      </c>
      <c r="I342" s="20">
        <v>166000</v>
      </c>
      <c r="J342" s="1" t="s">
        <v>4338</v>
      </c>
      <c r="K342" s="37" t="s">
        <v>4177</v>
      </c>
      <c r="L342" s="37"/>
      <c r="M342" s="37">
        <v>3.62</v>
      </c>
      <c r="N342" s="37">
        <v>163734.25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</row>
    <row r="343" spans="2:57" s="47" customFormat="1" ht="38.25">
      <c r="B343" s="7" t="s">
        <v>1159</v>
      </c>
      <c r="C343" s="48" t="s">
        <v>1160</v>
      </c>
      <c r="D343" s="25" t="s">
        <v>1156</v>
      </c>
      <c r="E343" s="110" t="s">
        <v>1161</v>
      </c>
      <c r="F343" s="127" t="s">
        <v>1162</v>
      </c>
      <c r="G343" s="11" t="s">
        <v>480</v>
      </c>
      <c r="H343" s="56">
        <v>20</v>
      </c>
      <c r="I343" s="20">
        <v>122000</v>
      </c>
      <c r="J343" s="1" t="s">
        <v>4338</v>
      </c>
      <c r="K343" s="37" t="s">
        <v>4177</v>
      </c>
      <c r="L343" s="37"/>
      <c r="M343" s="37">
        <v>120.44</v>
      </c>
      <c r="N343" s="37">
        <v>113563.25</v>
      </c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</row>
    <row r="344" spans="2:57" s="47" customFormat="1" ht="38.25">
      <c r="B344" s="7" t="s">
        <v>1163</v>
      </c>
      <c r="C344" s="48" t="s">
        <v>1160</v>
      </c>
      <c r="D344" s="25" t="s">
        <v>1156</v>
      </c>
      <c r="E344" s="110" t="s">
        <v>1161</v>
      </c>
      <c r="F344" s="127" t="s">
        <v>1164</v>
      </c>
      <c r="G344" s="11" t="s">
        <v>480</v>
      </c>
      <c r="H344" s="56">
        <v>20</v>
      </c>
      <c r="I344" s="20">
        <v>122000</v>
      </c>
      <c r="J344" s="1" t="s">
        <v>4338</v>
      </c>
      <c r="K344" s="37" t="s">
        <v>4177</v>
      </c>
      <c r="L344" s="37"/>
      <c r="M344" s="37">
        <v>126.16</v>
      </c>
      <c r="N344" s="37">
        <v>113548.29</v>
      </c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</row>
    <row r="345" spans="2:57" s="47" customFormat="1" ht="38.25">
      <c r="B345" s="7" t="s">
        <v>1165</v>
      </c>
      <c r="C345" s="48" t="s">
        <v>1160</v>
      </c>
      <c r="D345" s="25" t="s">
        <v>1156</v>
      </c>
      <c r="E345" s="110" t="s">
        <v>1161</v>
      </c>
      <c r="F345" s="127" t="s">
        <v>1166</v>
      </c>
      <c r="G345" s="11" t="s">
        <v>480</v>
      </c>
      <c r="H345" s="56">
        <v>20</v>
      </c>
      <c r="I345" s="20">
        <v>170000</v>
      </c>
      <c r="J345" s="1" t="s">
        <v>4338</v>
      </c>
      <c r="K345" s="37" t="s">
        <v>4177</v>
      </c>
      <c r="L345" s="37"/>
      <c r="M345" s="37">
        <v>19.87</v>
      </c>
      <c r="N345" s="37">
        <v>126347.67</v>
      </c>
      <c r="O345" s="8"/>
      <c r="P345" s="8"/>
      <c r="Q345" s="8"/>
      <c r="R345" s="7"/>
      <c r="S345" s="7"/>
      <c r="T345" s="8"/>
      <c r="U345" s="10"/>
      <c r="V345" s="7"/>
      <c r="W345" s="7"/>
      <c r="X345" s="8" t="s">
        <v>4230</v>
      </c>
      <c r="Y345" s="10" t="s">
        <v>4177</v>
      </c>
      <c r="Z345" s="7">
        <v>50</v>
      </c>
      <c r="AA345" s="7">
        <v>127300</v>
      </c>
      <c r="AB345" s="10"/>
      <c r="AC345" s="10"/>
      <c r="AD345" s="10"/>
      <c r="AE345" s="10"/>
    </row>
    <row r="346" spans="2:57" s="47" customFormat="1" ht="51">
      <c r="B346" s="7" t="s">
        <v>1167</v>
      </c>
      <c r="C346" s="127" t="s">
        <v>1168</v>
      </c>
      <c r="D346" s="127" t="s">
        <v>1156</v>
      </c>
      <c r="E346" s="133" t="s">
        <v>1169</v>
      </c>
      <c r="F346" s="44" t="s">
        <v>1170</v>
      </c>
      <c r="G346" s="11" t="s">
        <v>480</v>
      </c>
      <c r="H346" s="26">
        <v>10</v>
      </c>
      <c r="I346" s="20">
        <v>153000</v>
      </c>
      <c r="J346" s="1" t="s">
        <v>4338</v>
      </c>
      <c r="K346" s="37" t="s">
        <v>4177</v>
      </c>
      <c r="L346" s="37"/>
      <c r="M346" s="37">
        <v>4.5</v>
      </c>
      <c r="N346" s="37">
        <v>139107.14000000001</v>
      </c>
      <c r="O346" s="8"/>
      <c r="P346" s="8"/>
      <c r="Q346" s="8"/>
      <c r="R346" s="7"/>
      <c r="S346" s="7"/>
      <c r="T346" s="8"/>
      <c r="U346" s="10"/>
      <c r="V346" s="7"/>
      <c r="W346" s="7"/>
      <c r="X346" s="8" t="s">
        <v>4230</v>
      </c>
      <c r="Y346" s="10" t="s">
        <v>4177</v>
      </c>
      <c r="Z346" s="7">
        <v>32</v>
      </c>
      <c r="AA346" s="7">
        <v>150000</v>
      </c>
      <c r="AB346" s="10"/>
      <c r="AC346" s="10"/>
      <c r="AD346" s="10"/>
      <c r="AE346" s="10"/>
    </row>
    <row r="347" spans="2:57" s="47" customFormat="1" ht="38.25">
      <c r="B347" s="7" t="s">
        <v>1171</v>
      </c>
      <c r="C347" s="127" t="s">
        <v>1172</v>
      </c>
      <c r="D347" s="127" t="s">
        <v>1156</v>
      </c>
      <c r="E347" s="133" t="s">
        <v>1173</v>
      </c>
      <c r="F347" s="44" t="s">
        <v>1174</v>
      </c>
      <c r="G347" s="11" t="s">
        <v>480</v>
      </c>
      <c r="H347" s="56">
        <v>10</v>
      </c>
      <c r="I347" s="20">
        <v>153000</v>
      </c>
      <c r="J347" s="1" t="s">
        <v>4338</v>
      </c>
      <c r="K347" s="37" t="s">
        <v>4177</v>
      </c>
      <c r="L347" s="37"/>
      <c r="M347" s="37">
        <v>16.46</v>
      </c>
      <c r="N347" s="37">
        <v>136607.14000000001</v>
      </c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</row>
    <row r="348" spans="2:57" s="47" customFormat="1" ht="38.25">
      <c r="B348" s="7" t="s">
        <v>1175</v>
      </c>
      <c r="C348" s="138" t="s">
        <v>1176</v>
      </c>
      <c r="D348" s="127" t="s">
        <v>1156</v>
      </c>
      <c r="E348" s="133" t="s">
        <v>1177</v>
      </c>
      <c r="F348" s="25" t="s">
        <v>1178</v>
      </c>
      <c r="G348" s="11" t="s">
        <v>480</v>
      </c>
      <c r="H348" s="56">
        <v>1</v>
      </c>
      <c r="I348" s="20">
        <v>1285000</v>
      </c>
      <c r="J348" s="1" t="s">
        <v>4338</v>
      </c>
      <c r="K348" s="37" t="s">
        <v>4177</v>
      </c>
      <c r="L348" s="37"/>
      <c r="M348" s="37">
        <v>2.14</v>
      </c>
      <c r="N348" s="37">
        <v>1275000</v>
      </c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</row>
    <row r="349" spans="2:57" s="47" customFormat="1" ht="38.25">
      <c r="B349" s="7" t="s">
        <v>1179</v>
      </c>
      <c r="C349" s="127" t="s">
        <v>1176</v>
      </c>
      <c r="D349" s="127" t="s">
        <v>1156</v>
      </c>
      <c r="E349" s="133" t="s">
        <v>1177</v>
      </c>
      <c r="F349" s="25" t="s">
        <v>1180</v>
      </c>
      <c r="G349" s="11" t="s">
        <v>480</v>
      </c>
      <c r="H349" s="56">
        <v>1.5</v>
      </c>
      <c r="I349" s="20">
        <v>1285000</v>
      </c>
      <c r="J349" s="1"/>
      <c r="K349" s="37"/>
      <c r="L349" s="37"/>
      <c r="M349" s="37"/>
      <c r="N349" s="37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</row>
    <row r="350" spans="2:57" s="47" customFormat="1" ht="51">
      <c r="B350" s="7" t="s">
        <v>1181</v>
      </c>
      <c r="C350" s="139" t="s">
        <v>1182</v>
      </c>
      <c r="D350" s="139" t="s">
        <v>1183</v>
      </c>
      <c r="E350" s="140" t="s">
        <v>1184</v>
      </c>
      <c r="F350" s="62"/>
      <c r="G350" s="8" t="s">
        <v>105</v>
      </c>
      <c r="H350" s="56">
        <v>3000</v>
      </c>
      <c r="I350" s="20">
        <v>56</v>
      </c>
      <c r="J350" s="1"/>
      <c r="K350" s="37"/>
      <c r="L350" s="37"/>
      <c r="M350" s="37"/>
      <c r="N350" s="37"/>
      <c r="O350" s="8"/>
      <c r="P350" s="8"/>
      <c r="Q350" s="8"/>
      <c r="R350" s="7"/>
      <c r="S350" s="7"/>
      <c r="T350" s="8"/>
      <c r="U350" s="10"/>
      <c r="V350" s="7"/>
      <c r="W350" s="7"/>
      <c r="X350" s="8" t="s">
        <v>4192</v>
      </c>
      <c r="Y350" s="10"/>
      <c r="Z350" s="7">
        <v>3000</v>
      </c>
      <c r="AA350" s="7">
        <v>20</v>
      </c>
      <c r="AB350" s="10"/>
      <c r="AC350" s="10"/>
      <c r="AD350" s="10"/>
      <c r="AE350" s="10"/>
    </row>
    <row r="351" spans="2:57" s="47" customFormat="1" ht="25.5">
      <c r="B351" s="7" t="s">
        <v>1185</v>
      </c>
      <c r="C351" s="25" t="s">
        <v>1186</v>
      </c>
      <c r="D351" s="25" t="s">
        <v>1187</v>
      </c>
      <c r="E351" s="110" t="s">
        <v>1188</v>
      </c>
      <c r="F351" s="44" t="s">
        <v>1189</v>
      </c>
      <c r="G351" s="26" t="s">
        <v>51</v>
      </c>
      <c r="H351" s="7">
        <v>30</v>
      </c>
      <c r="I351" s="19">
        <v>500</v>
      </c>
      <c r="J351" s="1" t="s">
        <v>4312</v>
      </c>
      <c r="K351" s="37" t="s">
        <v>4177</v>
      </c>
      <c r="L351" s="37"/>
      <c r="M351" s="37">
        <v>30</v>
      </c>
      <c r="N351" s="37">
        <v>357.14</v>
      </c>
      <c r="O351" s="13" t="s">
        <v>4185</v>
      </c>
      <c r="P351" s="8" t="s">
        <v>4204</v>
      </c>
      <c r="Q351" s="8"/>
      <c r="R351" s="7">
        <v>5</v>
      </c>
      <c r="S351" s="7">
        <v>600</v>
      </c>
      <c r="T351" s="8"/>
      <c r="U351" s="10"/>
      <c r="V351" s="7"/>
      <c r="W351" s="7"/>
      <c r="X351" s="8"/>
      <c r="Y351" s="10"/>
      <c r="Z351" s="7"/>
      <c r="AA351" s="7"/>
      <c r="AB351" s="10"/>
      <c r="AC351" s="10"/>
      <c r="AD351" s="10"/>
      <c r="AE351" s="10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</row>
    <row r="352" spans="2:57" s="47" customFormat="1" ht="25.5">
      <c r="B352" s="7" t="s">
        <v>1190</v>
      </c>
      <c r="C352" s="25" t="s">
        <v>1186</v>
      </c>
      <c r="D352" s="25" t="s">
        <v>1187</v>
      </c>
      <c r="E352" s="110" t="s">
        <v>1188</v>
      </c>
      <c r="F352" s="44" t="s">
        <v>1189</v>
      </c>
      <c r="G352" s="26" t="s">
        <v>51</v>
      </c>
      <c r="H352" s="7">
        <v>30</v>
      </c>
      <c r="I352" s="19">
        <v>600</v>
      </c>
      <c r="J352" s="1"/>
      <c r="K352" s="37"/>
      <c r="L352" s="37"/>
      <c r="M352" s="37"/>
      <c r="N352" s="37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</row>
    <row r="353" spans="2:53" s="47" customFormat="1" ht="77.25">
      <c r="B353" s="7" t="s">
        <v>1191</v>
      </c>
      <c r="C353" s="94" t="s">
        <v>1192</v>
      </c>
      <c r="D353" s="25" t="s">
        <v>1193</v>
      </c>
      <c r="E353" s="141" t="s">
        <v>1194</v>
      </c>
      <c r="F353" s="25" t="s">
        <v>1195</v>
      </c>
      <c r="G353" s="13" t="s">
        <v>105</v>
      </c>
      <c r="H353" s="56">
        <v>100</v>
      </c>
      <c r="I353" s="57">
        <v>112</v>
      </c>
      <c r="J353" s="1" t="s">
        <v>4260</v>
      </c>
      <c r="K353" s="37" t="s">
        <v>4177</v>
      </c>
      <c r="L353" s="37"/>
      <c r="M353" s="37">
        <v>50</v>
      </c>
      <c r="N353" s="37">
        <v>104</v>
      </c>
      <c r="O353" s="13" t="s">
        <v>4185</v>
      </c>
      <c r="P353" s="8" t="s">
        <v>4204</v>
      </c>
      <c r="Q353" s="8"/>
      <c r="R353" s="7">
        <v>100</v>
      </c>
      <c r="S353" s="7">
        <v>220</v>
      </c>
      <c r="T353" s="8"/>
      <c r="U353" s="10"/>
      <c r="V353" s="7"/>
      <c r="W353" s="7"/>
      <c r="X353" s="8"/>
      <c r="Y353" s="10"/>
      <c r="Z353" s="7"/>
      <c r="AA353" s="7"/>
      <c r="AB353" s="10"/>
      <c r="AC353" s="10"/>
      <c r="AD353" s="10"/>
      <c r="AE353" s="10"/>
    </row>
    <row r="354" spans="2:53" s="47" customFormat="1" ht="77.25">
      <c r="B354" s="7" t="s">
        <v>1196</v>
      </c>
      <c r="C354" s="94" t="s">
        <v>1197</v>
      </c>
      <c r="D354" s="25" t="s">
        <v>1193</v>
      </c>
      <c r="E354" s="141" t="s">
        <v>1198</v>
      </c>
      <c r="F354" s="25" t="s">
        <v>1199</v>
      </c>
      <c r="G354" s="13" t="s">
        <v>105</v>
      </c>
      <c r="H354" s="56">
        <v>100</v>
      </c>
      <c r="I354" s="57">
        <v>153</v>
      </c>
      <c r="J354" s="1" t="s">
        <v>4260</v>
      </c>
      <c r="K354" s="37" t="s">
        <v>4177</v>
      </c>
      <c r="L354" s="37"/>
      <c r="M354" s="37">
        <v>50</v>
      </c>
      <c r="N354" s="37">
        <v>143</v>
      </c>
      <c r="O354" s="13" t="s">
        <v>4185</v>
      </c>
      <c r="P354" s="8" t="s">
        <v>4204</v>
      </c>
      <c r="Q354" s="8"/>
      <c r="R354" s="7">
        <v>100</v>
      </c>
      <c r="S354" s="7">
        <v>155</v>
      </c>
      <c r="T354" s="8"/>
      <c r="U354" s="10"/>
      <c r="V354" s="7"/>
      <c r="W354" s="7"/>
      <c r="X354" s="8"/>
      <c r="Y354" s="10"/>
      <c r="Z354" s="7"/>
      <c r="AA354" s="7"/>
      <c r="AB354" s="10"/>
      <c r="AC354" s="10"/>
      <c r="AD354" s="10"/>
      <c r="AE354" s="10"/>
    </row>
    <row r="355" spans="2:53" s="47" customFormat="1" ht="77.25">
      <c r="B355" s="7" t="s">
        <v>1200</v>
      </c>
      <c r="C355" s="142" t="s">
        <v>1201</v>
      </c>
      <c r="D355" s="25" t="s">
        <v>1193</v>
      </c>
      <c r="E355" s="141" t="s">
        <v>1202</v>
      </c>
      <c r="F355" s="25" t="s">
        <v>1203</v>
      </c>
      <c r="G355" s="13" t="s">
        <v>105</v>
      </c>
      <c r="H355" s="56">
        <v>100</v>
      </c>
      <c r="I355" s="57">
        <v>120</v>
      </c>
      <c r="J355" s="1" t="s">
        <v>4260</v>
      </c>
      <c r="K355" s="37" t="s">
        <v>4177</v>
      </c>
      <c r="L355" s="37"/>
      <c r="M355" s="37">
        <v>40</v>
      </c>
      <c r="N355" s="37">
        <v>111</v>
      </c>
      <c r="O355" s="13" t="s">
        <v>4185</v>
      </c>
      <c r="P355" s="8" t="s">
        <v>4204</v>
      </c>
      <c r="Q355" s="8"/>
      <c r="R355" s="7">
        <v>100</v>
      </c>
      <c r="S355" s="7">
        <v>156</v>
      </c>
      <c r="T355" s="8"/>
      <c r="U355" s="10"/>
      <c r="V355" s="7"/>
      <c r="W355" s="7"/>
      <c r="X355" s="8"/>
      <c r="Y355" s="10"/>
      <c r="Z355" s="7"/>
      <c r="AA355" s="7"/>
      <c r="AB355" s="10"/>
      <c r="AC355" s="10"/>
      <c r="AD355" s="10"/>
      <c r="AE355" s="10"/>
    </row>
    <row r="356" spans="2:53" s="47" customFormat="1" ht="77.25">
      <c r="B356" s="7" t="s">
        <v>1204</v>
      </c>
      <c r="C356" s="142" t="s">
        <v>1205</v>
      </c>
      <c r="D356" s="25" t="s">
        <v>1193</v>
      </c>
      <c r="E356" s="141" t="s">
        <v>1206</v>
      </c>
      <c r="F356" s="25" t="s">
        <v>1207</v>
      </c>
      <c r="G356" s="13" t="s">
        <v>105</v>
      </c>
      <c r="H356" s="56">
        <v>100</v>
      </c>
      <c r="I356" s="57">
        <v>49</v>
      </c>
      <c r="J356" s="1" t="s">
        <v>4260</v>
      </c>
      <c r="K356" s="37" t="s">
        <v>4177</v>
      </c>
      <c r="L356" s="37"/>
      <c r="M356" s="37">
        <v>40</v>
      </c>
      <c r="N356" s="37">
        <v>46</v>
      </c>
      <c r="O356" s="13" t="s">
        <v>4185</v>
      </c>
      <c r="P356" s="8" t="s">
        <v>4204</v>
      </c>
      <c r="Q356" s="8"/>
      <c r="R356" s="7">
        <v>100</v>
      </c>
      <c r="S356" s="7">
        <v>52</v>
      </c>
      <c r="T356" s="8"/>
      <c r="U356" s="10"/>
      <c r="V356" s="7"/>
      <c r="W356" s="7"/>
      <c r="X356" s="8"/>
      <c r="Y356" s="10"/>
      <c r="Z356" s="7"/>
      <c r="AA356" s="7"/>
      <c r="AB356" s="10"/>
      <c r="AC356" s="10"/>
      <c r="AD356" s="10"/>
      <c r="AE356" s="10"/>
    </row>
    <row r="357" spans="2:53" s="47" customFormat="1" ht="77.25">
      <c r="B357" s="7" t="s">
        <v>1208</v>
      </c>
      <c r="C357" s="94" t="s">
        <v>1209</v>
      </c>
      <c r="D357" s="25" t="s">
        <v>1193</v>
      </c>
      <c r="E357" s="141" t="s">
        <v>1210</v>
      </c>
      <c r="F357" s="25" t="s">
        <v>1211</v>
      </c>
      <c r="G357" s="13" t="s">
        <v>105</v>
      </c>
      <c r="H357" s="56">
        <v>100</v>
      </c>
      <c r="I357" s="57">
        <v>58</v>
      </c>
      <c r="J357" s="1" t="s">
        <v>4260</v>
      </c>
      <c r="K357" s="37" t="s">
        <v>4177</v>
      </c>
      <c r="L357" s="37"/>
      <c r="M357" s="37">
        <v>20</v>
      </c>
      <c r="N357" s="37">
        <v>54</v>
      </c>
      <c r="O357" s="13" t="s">
        <v>4185</v>
      </c>
      <c r="P357" s="8" t="s">
        <v>4204</v>
      </c>
      <c r="Q357" s="8"/>
      <c r="R357" s="7">
        <v>100</v>
      </c>
      <c r="S357" s="7">
        <v>61</v>
      </c>
      <c r="T357" s="8"/>
      <c r="U357" s="10"/>
      <c r="V357" s="7"/>
      <c r="W357" s="7"/>
      <c r="X357" s="8"/>
      <c r="Y357" s="10"/>
      <c r="Z357" s="7"/>
      <c r="AA357" s="7"/>
      <c r="AB357" s="10"/>
      <c r="AC357" s="10"/>
      <c r="AD357" s="10"/>
      <c r="AE357" s="10"/>
    </row>
    <row r="358" spans="2:53" s="47" customFormat="1" ht="77.25">
      <c r="B358" s="7" t="s">
        <v>1212</v>
      </c>
      <c r="C358" s="94" t="s">
        <v>1213</v>
      </c>
      <c r="D358" s="25" t="s">
        <v>1193</v>
      </c>
      <c r="E358" s="141" t="s">
        <v>1214</v>
      </c>
      <c r="F358" s="25" t="s">
        <v>1215</v>
      </c>
      <c r="G358" s="13" t="s">
        <v>105</v>
      </c>
      <c r="H358" s="56">
        <v>100</v>
      </c>
      <c r="I358" s="57">
        <v>85</v>
      </c>
      <c r="J358" s="1" t="s">
        <v>4260</v>
      </c>
      <c r="K358" s="37" t="s">
        <v>4177</v>
      </c>
      <c r="L358" s="37"/>
      <c r="M358" s="37">
        <v>40</v>
      </c>
      <c r="N358" s="37">
        <v>80</v>
      </c>
      <c r="O358" s="13" t="s">
        <v>4185</v>
      </c>
      <c r="P358" s="8" t="s">
        <v>4204</v>
      </c>
      <c r="Q358" s="8"/>
      <c r="R358" s="7">
        <v>100</v>
      </c>
      <c r="S358" s="7">
        <v>90</v>
      </c>
      <c r="T358" s="8"/>
      <c r="U358" s="10"/>
      <c r="V358" s="7"/>
      <c r="W358" s="7"/>
      <c r="X358" s="8"/>
      <c r="Y358" s="10"/>
      <c r="Z358" s="7"/>
      <c r="AA358" s="7"/>
      <c r="AB358" s="10"/>
      <c r="AC358" s="10"/>
      <c r="AD358" s="10"/>
      <c r="AE358" s="10"/>
    </row>
    <row r="359" spans="2:53" s="47" customFormat="1" ht="77.25">
      <c r="B359" s="7" t="s">
        <v>1216</v>
      </c>
      <c r="C359" s="94" t="s">
        <v>1217</v>
      </c>
      <c r="D359" s="25" t="s">
        <v>1193</v>
      </c>
      <c r="E359" s="141" t="s">
        <v>1218</v>
      </c>
      <c r="F359" s="25" t="s">
        <v>1219</v>
      </c>
      <c r="G359" s="13" t="s">
        <v>105</v>
      </c>
      <c r="H359" s="56">
        <v>100</v>
      </c>
      <c r="I359" s="57">
        <v>96</v>
      </c>
      <c r="J359" s="1" t="s">
        <v>4260</v>
      </c>
      <c r="K359" s="37" t="s">
        <v>4177</v>
      </c>
      <c r="L359" s="37"/>
      <c r="M359" s="37">
        <v>40</v>
      </c>
      <c r="N359" s="37">
        <v>91.25</v>
      </c>
      <c r="O359" s="13" t="s">
        <v>4185</v>
      </c>
      <c r="P359" s="8" t="s">
        <v>4204</v>
      </c>
      <c r="Q359" s="8"/>
      <c r="R359" s="7">
        <v>100</v>
      </c>
      <c r="S359" s="7">
        <v>110</v>
      </c>
      <c r="T359" s="8"/>
      <c r="U359" s="10"/>
      <c r="V359" s="7"/>
      <c r="W359" s="7"/>
      <c r="X359" s="8"/>
      <c r="Y359" s="10"/>
      <c r="Z359" s="7"/>
      <c r="AA359" s="7"/>
      <c r="AB359" s="10"/>
      <c r="AC359" s="10"/>
      <c r="AD359" s="10"/>
      <c r="AE359" s="10"/>
    </row>
    <row r="360" spans="2:53" s="47" customFormat="1" ht="77.25">
      <c r="B360" s="7" t="s">
        <v>1220</v>
      </c>
      <c r="C360" s="94" t="s">
        <v>1221</v>
      </c>
      <c r="D360" s="25" t="s">
        <v>1193</v>
      </c>
      <c r="E360" s="141" t="s">
        <v>1222</v>
      </c>
      <c r="F360" s="25" t="s">
        <v>1223</v>
      </c>
      <c r="G360" s="13" t="s">
        <v>105</v>
      </c>
      <c r="H360" s="56">
        <v>100</v>
      </c>
      <c r="I360" s="57">
        <v>71</v>
      </c>
      <c r="J360" s="1" t="s">
        <v>4260</v>
      </c>
      <c r="K360" s="37" t="s">
        <v>4177</v>
      </c>
      <c r="L360" s="37"/>
      <c r="M360" s="37">
        <v>20</v>
      </c>
      <c r="N360" s="37">
        <v>66</v>
      </c>
      <c r="O360" s="13" t="s">
        <v>4185</v>
      </c>
      <c r="P360" s="8" t="s">
        <v>4204</v>
      </c>
      <c r="Q360" s="8"/>
      <c r="R360" s="7">
        <v>100</v>
      </c>
      <c r="S360" s="7">
        <v>70</v>
      </c>
      <c r="T360" s="8"/>
      <c r="U360" s="10"/>
      <c r="V360" s="7"/>
      <c r="W360" s="7"/>
      <c r="X360" s="8"/>
      <c r="Y360" s="10"/>
      <c r="Z360" s="7"/>
      <c r="AA360" s="7"/>
      <c r="AB360" s="10"/>
      <c r="AC360" s="10"/>
      <c r="AD360" s="10"/>
      <c r="AE360" s="10"/>
    </row>
    <row r="361" spans="2:53" s="47" customFormat="1" ht="90">
      <c r="B361" s="7" t="s">
        <v>1224</v>
      </c>
      <c r="C361" s="62" t="s">
        <v>1225</v>
      </c>
      <c r="D361" s="25" t="s">
        <v>1193</v>
      </c>
      <c r="E361" s="141" t="s">
        <v>1226</v>
      </c>
      <c r="F361" s="25" t="s">
        <v>1227</v>
      </c>
      <c r="G361" s="13" t="s">
        <v>105</v>
      </c>
      <c r="H361" s="56">
        <v>100</v>
      </c>
      <c r="I361" s="57">
        <v>239</v>
      </c>
      <c r="J361" s="1" t="s">
        <v>4260</v>
      </c>
      <c r="K361" s="37" t="s">
        <v>4177</v>
      </c>
      <c r="L361" s="37"/>
      <c r="M361" s="37">
        <v>100</v>
      </c>
      <c r="N361" s="37">
        <v>223.23</v>
      </c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</row>
    <row r="362" spans="2:53" s="47" customFormat="1" ht="77.25">
      <c r="B362" s="7" t="s">
        <v>1228</v>
      </c>
      <c r="C362" s="94" t="s">
        <v>1229</v>
      </c>
      <c r="D362" s="25" t="s">
        <v>1193</v>
      </c>
      <c r="E362" s="141" t="s">
        <v>1230</v>
      </c>
      <c r="F362" s="25" t="s">
        <v>1231</v>
      </c>
      <c r="G362" s="13" t="s">
        <v>105</v>
      </c>
      <c r="H362" s="56">
        <v>100</v>
      </c>
      <c r="I362" s="57">
        <v>366</v>
      </c>
      <c r="J362" s="1" t="s">
        <v>4260</v>
      </c>
      <c r="K362" s="37" t="s">
        <v>4177</v>
      </c>
      <c r="L362" s="37"/>
      <c r="M362" s="37">
        <v>20</v>
      </c>
      <c r="N362" s="37">
        <v>342</v>
      </c>
      <c r="O362" s="13" t="s">
        <v>4185</v>
      </c>
      <c r="P362" s="8" t="s">
        <v>4204</v>
      </c>
      <c r="Q362" s="8"/>
      <c r="R362" s="7">
        <v>100</v>
      </c>
      <c r="S362" s="7">
        <v>383</v>
      </c>
      <c r="T362" s="8"/>
      <c r="U362" s="10"/>
      <c r="V362" s="7"/>
      <c r="W362" s="7"/>
      <c r="X362" s="8"/>
      <c r="Y362" s="10"/>
      <c r="Z362" s="7"/>
      <c r="AA362" s="7"/>
      <c r="AB362" s="10"/>
      <c r="AC362" s="10"/>
      <c r="AD362" s="10"/>
      <c r="AE362" s="10"/>
    </row>
    <row r="363" spans="2:53" s="47" customFormat="1" ht="77.25">
      <c r="B363" s="7" t="s">
        <v>1232</v>
      </c>
      <c r="C363" s="94" t="s">
        <v>1233</v>
      </c>
      <c r="D363" s="25" t="s">
        <v>1193</v>
      </c>
      <c r="E363" s="141" t="s">
        <v>1234</v>
      </c>
      <c r="F363" s="25" t="s">
        <v>1235</v>
      </c>
      <c r="G363" s="13" t="s">
        <v>105</v>
      </c>
      <c r="H363" s="56">
        <v>100</v>
      </c>
      <c r="I363" s="57">
        <v>48</v>
      </c>
      <c r="J363" s="1" t="s">
        <v>4260</v>
      </c>
      <c r="K363" s="37" t="s">
        <v>4177</v>
      </c>
      <c r="L363" s="37"/>
      <c r="M363" s="37">
        <v>50</v>
      </c>
      <c r="N363" s="37">
        <v>46</v>
      </c>
      <c r="O363" s="13" t="s">
        <v>4185</v>
      </c>
      <c r="P363" s="8" t="s">
        <v>4204</v>
      </c>
      <c r="Q363" s="8"/>
      <c r="R363" s="7">
        <v>100</v>
      </c>
      <c r="S363" s="7">
        <v>51</v>
      </c>
      <c r="T363" s="8"/>
      <c r="U363" s="10"/>
      <c r="V363" s="7"/>
      <c r="W363" s="7"/>
      <c r="X363" s="8"/>
      <c r="Y363" s="10"/>
      <c r="Z363" s="7"/>
      <c r="AA363" s="7"/>
      <c r="AB363" s="10"/>
      <c r="AC363" s="10"/>
      <c r="AD363" s="10"/>
      <c r="AE363" s="10"/>
    </row>
    <row r="364" spans="2:53" s="47" customFormat="1" ht="77.25">
      <c r="B364" s="7" t="s">
        <v>1236</v>
      </c>
      <c r="C364" s="94" t="s">
        <v>1237</v>
      </c>
      <c r="D364" s="25" t="s">
        <v>1193</v>
      </c>
      <c r="E364" s="141" t="s">
        <v>1238</v>
      </c>
      <c r="F364" s="25" t="s">
        <v>1239</v>
      </c>
      <c r="G364" s="13" t="s">
        <v>105</v>
      </c>
      <c r="H364" s="56">
        <v>100</v>
      </c>
      <c r="I364" s="57">
        <v>96</v>
      </c>
      <c r="J364" s="1"/>
      <c r="K364" s="37"/>
      <c r="L364" s="37"/>
      <c r="M364" s="37"/>
      <c r="N364" s="37"/>
      <c r="O364" s="13" t="s">
        <v>4185</v>
      </c>
      <c r="P364" s="8" t="s">
        <v>4204</v>
      </c>
      <c r="Q364" s="8"/>
      <c r="R364" s="7">
        <v>100</v>
      </c>
      <c r="S364" s="7">
        <v>97</v>
      </c>
      <c r="T364" s="8"/>
      <c r="U364" s="10"/>
      <c r="V364" s="7"/>
      <c r="W364" s="7"/>
      <c r="X364" s="8"/>
      <c r="Y364" s="10"/>
      <c r="Z364" s="7"/>
      <c r="AA364" s="7"/>
      <c r="AB364" s="10"/>
      <c r="AC364" s="10"/>
      <c r="AD364" s="10"/>
      <c r="AE364" s="10"/>
    </row>
    <row r="365" spans="2:53" s="47" customFormat="1" ht="77.25">
      <c r="B365" s="7" t="s">
        <v>1240</v>
      </c>
      <c r="C365" s="94" t="s">
        <v>1241</v>
      </c>
      <c r="D365" s="25" t="s">
        <v>1193</v>
      </c>
      <c r="E365" s="141" t="s">
        <v>1242</v>
      </c>
      <c r="F365" s="25" t="s">
        <v>1243</v>
      </c>
      <c r="G365" s="13" t="s">
        <v>105</v>
      </c>
      <c r="H365" s="56">
        <v>20</v>
      </c>
      <c r="I365" s="57">
        <v>911</v>
      </c>
      <c r="J365" s="1" t="s">
        <v>4260</v>
      </c>
      <c r="K365" s="37" t="s">
        <v>4177</v>
      </c>
      <c r="L365" s="37"/>
      <c r="M365" s="37">
        <v>10</v>
      </c>
      <c r="N365" s="37">
        <v>852</v>
      </c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</row>
    <row r="366" spans="2:53" s="47" customFormat="1" ht="51">
      <c r="B366" s="7" t="s">
        <v>1244</v>
      </c>
      <c r="C366" s="25" t="s">
        <v>1245</v>
      </c>
      <c r="D366" s="25" t="s">
        <v>1246</v>
      </c>
      <c r="E366" s="110" t="s">
        <v>1247</v>
      </c>
      <c r="F366" s="44"/>
      <c r="G366" s="26" t="s">
        <v>51</v>
      </c>
      <c r="H366" s="26">
        <v>20</v>
      </c>
      <c r="I366" s="20">
        <v>960</v>
      </c>
      <c r="J366" s="1" t="s">
        <v>4312</v>
      </c>
      <c r="K366" s="37" t="s">
        <v>4204</v>
      </c>
      <c r="L366" s="37"/>
      <c r="M366" s="37">
        <v>4</v>
      </c>
      <c r="N366" s="37">
        <v>803.57</v>
      </c>
      <c r="O366" s="13" t="s">
        <v>4185</v>
      </c>
      <c r="P366" s="8" t="s">
        <v>4204</v>
      </c>
      <c r="Q366" s="8"/>
      <c r="R366" s="7">
        <v>3</v>
      </c>
      <c r="S366" s="7">
        <v>600</v>
      </c>
      <c r="T366" s="8"/>
      <c r="U366" s="10"/>
      <c r="V366" s="7"/>
      <c r="W366" s="7"/>
      <c r="X366" s="8"/>
      <c r="Y366" s="10"/>
      <c r="Z366" s="7"/>
      <c r="AA366" s="7"/>
      <c r="AB366" s="10"/>
      <c r="AC366" s="10"/>
      <c r="AD366" s="10"/>
      <c r="AE366" s="10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</row>
    <row r="367" spans="2:53" s="47" customFormat="1" ht="51">
      <c r="B367" s="7" t="s">
        <v>1248</v>
      </c>
      <c r="C367" s="25" t="s">
        <v>1249</v>
      </c>
      <c r="D367" s="25" t="s">
        <v>1246</v>
      </c>
      <c r="E367" s="110" t="s">
        <v>1250</v>
      </c>
      <c r="F367" s="44"/>
      <c r="G367" s="26" t="s">
        <v>51</v>
      </c>
      <c r="H367" s="26">
        <v>20</v>
      </c>
      <c r="I367" s="20">
        <v>1400</v>
      </c>
      <c r="J367" s="1"/>
      <c r="K367" s="37"/>
      <c r="L367" s="37"/>
      <c r="M367" s="37"/>
      <c r="N367" s="37"/>
      <c r="O367" s="8"/>
      <c r="P367" s="8"/>
      <c r="Q367" s="8"/>
      <c r="R367" s="7"/>
      <c r="S367" s="7"/>
      <c r="T367" s="8"/>
      <c r="U367" s="10"/>
      <c r="V367" s="7"/>
      <c r="W367" s="7"/>
      <c r="X367" s="8" t="s">
        <v>4185</v>
      </c>
      <c r="Y367" s="10" t="s">
        <v>4204</v>
      </c>
      <c r="Z367" s="53">
        <v>8</v>
      </c>
      <c r="AA367" s="53">
        <v>600</v>
      </c>
      <c r="AB367" s="10"/>
      <c r="AC367" s="10"/>
      <c r="AD367" s="10"/>
      <c r="AE367" s="10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</row>
    <row r="368" spans="2:53" s="47" customFormat="1" ht="76.5">
      <c r="B368" s="7" t="s">
        <v>1251</v>
      </c>
      <c r="C368" s="48" t="s">
        <v>1252</v>
      </c>
      <c r="D368" s="44" t="s">
        <v>1253</v>
      </c>
      <c r="E368" s="143" t="s">
        <v>1254</v>
      </c>
      <c r="F368" s="25" t="s">
        <v>1255</v>
      </c>
      <c r="G368" s="26" t="s">
        <v>51</v>
      </c>
      <c r="H368" s="8">
        <v>9</v>
      </c>
      <c r="I368" s="19">
        <v>5516920</v>
      </c>
      <c r="J368" s="1" t="s">
        <v>4338</v>
      </c>
      <c r="K368" s="37" t="s">
        <v>4177</v>
      </c>
      <c r="L368" s="37"/>
      <c r="M368" s="37">
        <v>2</v>
      </c>
      <c r="N368" s="37">
        <v>5150000</v>
      </c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</row>
    <row r="369" spans="2:57" s="47" customFormat="1" ht="51">
      <c r="B369" s="7" t="s">
        <v>1256</v>
      </c>
      <c r="C369" s="44" t="s">
        <v>1257</v>
      </c>
      <c r="D369" s="44" t="s">
        <v>1258</v>
      </c>
      <c r="E369" s="143" t="s">
        <v>1259</v>
      </c>
      <c r="F369" s="25" t="s">
        <v>1260</v>
      </c>
      <c r="G369" s="26" t="s">
        <v>51</v>
      </c>
      <c r="H369" s="10">
        <v>18</v>
      </c>
      <c r="I369" s="19">
        <v>2865</v>
      </c>
      <c r="J369" s="1"/>
      <c r="K369" s="37"/>
      <c r="L369" s="37"/>
      <c r="M369" s="37"/>
      <c r="N369" s="37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</row>
    <row r="370" spans="2:57" s="47" customFormat="1" ht="51">
      <c r="B370" s="7" t="s">
        <v>1261</v>
      </c>
      <c r="C370" s="44" t="s">
        <v>1257</v>
      </c>
      <c r="D370" s="44" t="s">
        <v>1258</v>
      </c>
      <c r="E370" s="143" t="s">
        <v>1259</v>
      </c>
      <c r="F370" s="25" t="s">
        <v>1262</v>
      </c>
      <c r="G370" s="26" t="s">
        <v>51</v>
      </c>
      <c r="H370" s="10">
        <v>20</v>
      </c>
      <c r="I370" s="19">
        <v>4280</v>
      </c>
      <c r="J370" s="1"/>
      <c r="K370" s="37"/>
      <c r="L370" s="37"/>
      <c r="M370" s="37"/>
      <c r="N370" s="37"/>
      <c r="O370" s="8"/>
      <c r="P370" s="8"/>
      <c r="Q370" s="8"/>
      <c r="R370" s="7"/>
      <c r="S370" s="7"/>
      <c r="T370" s="8"/>
      <c r="U370" s="10"/>
      <c r="V370" s="7"/>
      <c r="W370" s="7"/>
      <c r="X370" s="13" t="s">
        <v>4265</v>
      </c>
      <c r="Y370" s="58" t="s">
        <v>4177</v>
      </c>
      <c r="Z370" s="53">
        <v>10</v>
      </c>
      <c r="AA370" s="53">
        <f>623*4.8</f>
        <v>2990.4</v>
      </c>
      <c r="AB370" s="10"/>
      <c r="AC370" s="10"/>
      <c r="AD370" s="10"/>
      <c r="AE370" s="10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</row>
    <row r="371" spans="2:57" s="47" customFormat="1" ht="51">
      <c r="B371" s="7" t="s">
        <v>1263</v>
      </c>
      <c r="C371" s="44" t="s">
        <v>1257</v>
      </c>
      <c r="D371" s="44" t="s">
        <v>1258</v>
      </c>
      <c r="E371" s="143" t="s">
        <v>1259</v>
      </c>
      <c r="F371" s="25" t="s">
        <v>1264</v>
      </c>
      <c r="G371" s="26" t="s">
        <v>51</v>
      </c>
      <c r="H371" s="10">
        <v>10</v>
      </c>
      <c r="I371" s="19">
        <v>2500</v>
      </c>
      <c r="J371" s="1" t="s">
        <v>4339</v>
      </c>
      <c r="K371" s="37" t="s">
        <v>4177</v>
      </c>
      <c r="L371" s="37"/>
      <c r="M371" s="37">
        <v>10</v>
      </c>
      <c r="N371" s="37">
        <v>2336.21</v>
      </c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</row>
    <row r="372" spans="2:57" s="47" customFormat="1" ht="51">
      <c r="B372" s="7" t="s">
        <v>1265</v>
      </c>
      <c r="C372" s="44" t="s">
        <v>1257</v>
      </c>
      <c r="D372" s="44" t="s">
        <v>1258</v>
      </c>
      <c r="E372" s="143" t="s">
        <v>1259</v>
      </c>
      <c r="F372" s="25" t="s">
        <v>1266</v>
      </c>
      <c r="G372" s="26" t="s">
        <v>51</v>
      </c>
      <c r="H372" s="10">
        <v>16</v>
      </c>
      <c r="I372" s="19">
        <v>2081</v>
      </c>
      <c r="J372" s="1"/>
      <c r="K372" s="37"/>
      <c r="L372" s="37"/>
      <c r="M372" s="37"/>
      <c r="N372" s="37"/>
      <c r="O372" s="8" t="s">
        <v>4178</v>
      </c>
      <c r="P372" s="13" t="s">
        <v>4177</v>
      </c>
      <c r="Q372" s="13"/>
      <c r="R372" s="53">
        <v>30</v>
      </c>
      <c r="S372" s="53">
        <v>1900</v>
      </c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</row>
    <row r="373" spans="2:57" s="47" customFormat="1" ht="63.75">
      <c r="B373" s="7" t="s">
        <v>1267</v>
      </c>
      <c r="C373" s="44" t="s">
        <v>1257</v>
      </c>
      <c r="D373" s="44" t="s">
        <v>1258</v>
      </c>
      <c r="E373" s="143" t="s">
        <v>1259</v>
      </c>
      <c r="F373" s="25" t="s">
        <v>1268</v>
      </c>
      <c r="G373" s="26" t="s">
        <v>51</v>
      </c>
      <c r="H373" s="10">
        <v>8</v>
      </c>
      <c r="I373" s="19">
        <v>9050</v>
      </c>
      <c r="J373" s="1"/>
      <c r="K373" s="37"/>
      <c r="L373" s="37"/>
      <c r="M373" s="37"/>
      <c r="N373" s="37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</row>
    <row r="374" spans="2:57" s="47" customFormat="1" ht="63.75">
      <c r="B374" s="7" t="s">
        <v>1269</v>
      </c>
      <c r="C374" s="44" t="s">
        <v>1257</v>
      </c>
      <c r="D374" s="44" t="s">
        <v>1258</v>
      </c>
      <c r="E374" s="143" t="s">
        <v>1259</v>
      </c>
      <c r="F374" s="25" t="s">
        <v>1270</v>
      </c>
      <c r="G374" s="26" t="s">
        <v>51</v>
      </c>
      <c r="H374" s="10">
        <v>22</v>
      </c>
      <c r="I374" s="19">
        <v>8780</v>
      </c>
      <c r="J374" s="1" t="s">
        <v>4339</v>
      </c>
      <c r="K374" s="37" t="s">
        <v>4177</v>
      </c>
      <c r="L374" s="37"/>
      <c r="M374" s="37">
        <v>20</v>
      </c>
      <c r="N374" s="37">
        <v>8222.9599999999991</v>
      </c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</row>
    <row r="375" spans="2:57" s="47" customFormat="1" ht="51">
      <c r="B375" s="7" t="s">
        <v>1271</v>
      </c>
      <c r="C375" s="44" t="s">
        <v>1257</v>
      </c>
      <c r="D375" s="44" t="s">
        <v>1258</v>
      </c>
      <c r="E375" s="143" t="s">
        <v>1259</v>
      </c>
      <c r="F375" s="25" t="s">
        <v>1272</v>
      </c>
      <c r="G375" s="26" t="s">
        <v>51</v>
      </c>
      <c r="H375" s="10">
        <v>16</v>
      </c>
      <c r="I375" s="19">
        <v>8780</v>
      </c>
      <c r="J375" s="1" t="s">
        <v>4339</v>
      </c>
      <c r="K375" s="37" t="s">
        <v>4177</v>
      </c>
      <c r="L375" s="37"/>
      <c r="M375" s="37">
        <v>15</v>
      </c>
      <c r="N375" s="37">
        <v>6419.36</v>
      </c>
      <c r="O375" s="8" t="s">
        <v>4265</v>
      </c>
      <c r="P375" s="13" t="s">
        <v>4177</v>
      </c>
      <c r="Q375" s="13"/>
      <c r="R375" s="53">
        <v>20</v>
      </c>
      <c r="S375" s="52">
        <f>1178.12*4.92</f>
        <v>5796.3503999999994</v>
      </c>
      <c r="T375" s="13"/>
      <c r="U375" s="58"/>
      <c r="V375" s="53"/>
      <c r="W375" s="53"/>
      <c r="X375" s="13" t="s">
        <v>4265</v>
      </c>
      <c r="Y375" s="58" t="s">
        <v>4177</v>
      </c>
      <c r="Z375" s="53">
        <v>10</v>
      </c>
      <c r="AA375" s="53">
        <f>1500*4.8</f>
        <v>7200</v>
      </c>
      <c r="AB375" s="10"/>
      <c r="AC375" s="10"/>
      <c r="AD375" s="10"/>
      <c r="AE375" s="10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</row>
    <row r="376" spans="2:57" s="47" customFormat="1" ht="63.75">
      <c r="B376" s="7" t="s">
        <v>1273</v>
      </c>
      <c r="C376" s="79" t="s">
        <v>1274</v>
      </c>
      <c r="D376" s="79" t="s">
        <v>1275</v>
      </c>
      <c r="E376" s="110" t="s">
        <v>1276</v>
      </c>
      <c r="F376" s="79" t="s">
        <v>1277</v>
      </c>
      <c r="G376" s="13" t="s">
        <v>184</v>
      </c>
      <c r="H376" s="80">
        <v>200</v>
      </c>
      <c r="I376" s="81">
        <v>140</v>
      </c>
      <c r="J376" s="1" t="s">
        <v>4340</v>
      </c>
      <c r="K376" s="37" t="s">
        <v>4191</v>
      </c>
      <c r="L376" s="37"/>
      <c r="M376" s="37">
        <v>200</v>
      </c>
      <c r="N376" s="37">
        <v>130</v>
      </c>
      <c r="O376" s="13"/>
      <c r="P376" s="13"/>
      <c r="Q376" s="13"/>
      <c r="R376" s="53"/>
      <c r="S376" s="53"/>
      <c r="T376" s="13"/>
      <c r="U376" s="58"/>
      <c r="V376" s="53"/>
      <c r="W376" s="53"/>
      <c r="X376" s="13" t="s">
        <v>4220</v>
      </c>
      <c r="Y376" s="58"/>
      <c r="Z376" s="53">
        <v>200</v>
      </c>
      <c r="AA376" s="53">
        <v>80</v>
      </c>
      <c r="AB376" s="10"/>
      <c r="AC376" s="10"/>
      <c r="AD376" s="10"/>
      <c r="AE376" s="10"/>
    </row>
    <row r="377" spans="2:57" s="47" customFormat="1" ht="25.5">
      <c r="B377" s="7" t="s">
        <v>1278</v>
      </c>
      <c r="C377" s="25" t="s">
        <v>1279</v>
      </c>
      <c r="D377" s="25" t="s">
        <v>1280</v>
      </c>
      <c r="E377" s="110" t="s">
        <v>1281</v>
      </c>
      <c r="F377" s="44" t="s">
        <v>1282</v>
      </c>
      <c r="G377" s="26" t="s">
        <v>51</v>
      </c>
      <c r="H377" s="7">
        <v>1</v>
      </c>
      <c r="I377" s="19">
        <v>18900</v>
      </c>
      <c r="J377" s="1"/>
      <c r="K377" s="37"/>
      <c r="L377" s="37"/>
      <c r="M377" s="37"/>
      <c r="N377" s="37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</row>
    <row r="378" spans="2:57" s="47" customFormat="1" ht="25.5">
      <c r="B378" s="7" t="s">
        <v>1283</v>
      </c>
      <c r="C378" s="25" t="s">
        <v>1279</v>
      </c>
      <c r="D378" s="25" t="s">
        <v>1280</v>
      </c>
      <c r="E378" s="110" t="s">
        <v>1281</v>
      </c>
      <c r="F378" s="44" t="s">
        <v>1282</v>
      </c>
      <c r="G378" s="26" t="s">
        <v>51</v>
      </c>
      <c r="H378" s="7">
        <v>6</v>
      </c>
      <c r="I378" s="19">
        <v>33000</v>
      </c>
      <c r="J378" s="1"/>
      <c r="K378" s="37"/>
      <c r="L378" s="37"/>
      <c r="M378" s="37"/>
      <c r="N378" s="37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</row>
    <row r="379" spans="2:57" s="146" customFormat="1" ht="127.5">
      <c r="B379" s="7" t="s">
        <v>1284</v>
      </c>
      <c r="C379" s="144" t="s">
        <v>1285</v>
      </c>
      <c r="D379" s="103" t="s">
        <v>1286</v>
      </c>
      <c r="E379" s="145" t="s">
        <v>1287</v>
      </c>
      <c r="F379" s="48" t="s">
        <v>1288</v>
      </c>
      <c r="G379" s="123" t="s">
        <v>148</v>
      </c>
      <c r="H379" s="80">
        <v>16400</v>
      </c>
      <c r="I379" s="81">
        <v>200</v>
      </c>
      <c r="J379" s="1" t="s">
        <v>4512</v>
      </c>
      <c r="K379" s="37" t="s">
        <v>4177</v>
      </c>
      <c r="L379" s="37"/>
      <c r="M379" s="37">
        <v>16000</v>
      </c>
      <c r="N379" s="37">
        <v>189</v>
      </c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</row>
    <row r="380" spans="2:57" s="47" customFormat="1" ht="38.25">
      <c r="B380" s="7" t="s">
        <v>1289</v>
      </c>
      <c r="C380" s="25" t="s">
        <v>1290</v>
      </c>
      <c r="D380" s="25" t="s">
        <v>1286</v>
      </c>
      <c r="E380" s="110" t="s">
        <v>1291</v>
      </c>
      <c r="F380" s="25" t="s">
        <v>1292</v>
      </c>
      <c r="G380" s="123" t="s">
        <v>148</v>
      </c>
      <c r="H380" s="106">
        <v>649.5</v>
      </c>
      <c r="I380" s="81">
        <v>750</v>
      </c>
      <c r="J380" s="1" t="s">
        <v>4512</v>
      </c>
      <c r="K380" s="37" t="s">
        <v>4177</v>
      </c>
      <c r="L380" s="37"/>
      <c r="M380" s="37">
        <v>649.5</v>
      </c>
      <c r="N380" s="37">
        <v>740</v>
      </c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</row>
    <row r="381" spans="2:57" s="47" customFormat="1" ht="165.75">
      <c r="B381" s="7" t="s">
        <v>1293</v>
      </c>
      <c r="C381" s="70" t="s">
        <v>1294</v>
      </c>
      <c r="D381" s="25" t="s">
        <v>1295</v>
      </c>
      <c r="E381" s="110" t="s">
        <v>1296</v>
      </c>
      <c r="F381" s="71" t="s">
        <v>1297</v>
      </c>
      <c r="G381" s="123" t="s">
        <v>148</v>
      </c>
      <c r="H381" s="56">
        <v>42025</v>
      </c>
      <c r="I381" s="20">
        <v>177</v>
      </c>
      <c r="J381" s="1" t="s">
        <v>4512</v>
      </c>
      <c r="K381" s="37" t="s">
        <v>4177</v>
      </c>
      <c r="L381" s="37"/>
      <c r="M381" s="37">
        <v>31960</v>
      </c>
      <c r="N381" s="37">
        <v>162.41</v>
      </c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</row>
    <row r="382" spans="2:57" s="51" customFormat="1" ht="165.75">
      <c r="B382" s="7" t="s">
        <v>1298</v>
      </c>
      <c r="C382" s="70" t="s">
        <v>1299</v>
      </c>
      <c r="D382" s="25" t="s">
        <v>1295</v>
      </c>
      <c r="E382" s="110" t="s">
        <v>1300</v>
      </c>
      <c r="F382" s="71" t="s">
        <v>1301</v>
      </c>
      <c r="G382" s="13" t="s">
        <v>1302</v>
      </c>
      <c r="H382" s="80">
        <v>2665</v>
      </c>
      <c r="I382" s="81">
        <v>172</v>
      </c>
      <c r="J382" s="1" t="s">
        <v>4512</v>
      </c>
      <c r="K382" s="37" t="s">
        <v>4177</v>
      </c>
      <c r="L382" s="37"/>
      <c r="M382" s="37">
        <v>5000</v>
      </c>
      <c r="N382" s="37">
        <v>165</v>
      </c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</row>
    <row r="383" spans="2:57" s="51" customFormat="1" ht="127.5">
      <c r="B383" s="7" t="s">
        <v>1303</v>
      </c>
      <c r="C383" s="70" t="s">
        <v>1304</v>
      </c>
      <c r="D383" s="25" t="s">
        <v>1295</v>
      </c>
      <c r="E383" s="110" t="s">
        <v>1305</v>
      </c>
      <c r="F383" s="71" t="s">
        <v>1306</v>
      </c>
      <c r="G383" s="123" t="s">
        <v>148</v>
      </c>
      <c r="H383" s="80">
        <v>1515.5</v>
      </c>
      <c r="I383" s="81">
        <v>370</v>
      </c>
      <c r="J383" s="1" t="s">
        <v>4512</v>
      </c>
      <c r="K383" s="37" t="s">
        <v>4177</v>
      </c>
      <c r="L383" s="37"/>
      <c r="M383" s="37">
        <v>1082.5</v>
      </c>
      <c r="N383" s="37">
        <v>364.83</v>
      </c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</row>
    <row r="384" spans="2:57" s="51" customFormat="1" ht="63.75">
      <c r="B384" s="7" t="s">
        <v>1307</v>
      </c>
      <c r="C384" s="25" t="s">
        <v>1308</v>
      </c>
      <c r="D384" s="25" t="s">
        <v>1309</v>
      </c>
      <c r="E384" s="110" t="s">
        <v>1310</v>
      </c>
      <c r="F384" s="71" t="s">
        <v>1311</v>
      </c>
      <c r="G384" s="123" t="s">
        <v>148</v>
      </c>
      <c r="H384" s="80">
        <v>615</v>
      </c>
      <c r="I384" s="81">
        <v>170</v>
      </c>
      <c r="J384" s="1" t="s">
        <v>4512</v>
      </c>
      <c r="K384" s="37" t="s">
        <v>4177</v>
      </c>
      <c r="L384" s="37"/>
      <c r="M384" s="37">
        <v>624</v>
      </c>
      <c r="N384" s="37">
        <v>165</v>
      </c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</row>
    <row r="385" spans="2:57" s="51" customFormat="1" ht="63.75">
      <c r="B385" s="7" t="s">
        <v>1312</v>
      </c>
      <c r="C385" s="72" t="s">
        <v>1313</v>
      </c>
      <c r="D385" s="72" t="s">
        <v>1314</v>
      </c>
      <c r="E385" s="147" t="s">
        <v>1315</v>
      </c>
      <c r="F385" s="72" t="s">
        <v>297</v>
      </c>
      <c r="G385" s="55" t="s">
        <v>148</v>
      </c>
      <c r="H385" s="75">
        <v>100</v>
      </c>
      <c r="I385" s="74">
        <v>3000</v>
      </c>
      <c r="J385" s="1" t="s">
        <v>4218</v>
      </c>
      <c r="K385" s="37" t="s">
        <v>4177</v>
      </c>
      <c r="L385" s="37"/>
      <c r="M385" s="37">
        <v>33</v>
      </c>
      <c r="N385" s="37">
        <v>2437.88</v>
      </c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</row>
    <row r="386" spans="2:57" s="51" customFormat="1" ht="63.75">
      <c r="B386" s="7" t="s">
        <v>1316</v>
      </c>
      <c r="C386" s="70" t="s">
        <v>1313</v>
      </c>
      <c r="D386" s="25" t="s">
        <v>1314</v>
      </c>
      <c r="E386" s="110" t="s">
        <v>1315</v>
      </c>
      <c r="F386" s="62" t="s">
        <v>1317</v>
      </c>
      <c r="G386" s="123" t="s">
        <v>148</v>
      </c>
      <c r="H386" s="106">
        <v>150</v>
      </c>
      <c r="I386" s="81">
        <v>756</v>
      </c>
      <c r="J386" s="1" t="s">
        <v>4218</v>
      </c>
      <c r="K386" s="37" t="s">
        <v>4177</v>
      </c>
      <c r="L386" s="37"/>
      <c r="M386" s="37">
        <v>100</v>
      </c>
      <c r="N386" s="37">
        <v>720</v>
      </c>
      <c r="O386" s="8" t="s">
        <v>4189</v>
      </c>
      <c r="P386" s="8" t="s">
        <v>4177</v>
      </c>
      <c r="Q386" s="8"/>
      <c r="R386" s="7">
        <v>19</v>
      </c>
      <c r="S386" s="7">
        <v>2900</v>
      </c>
      <c r="T386" s="8" t="s">
        <v>4217</v>
      </c>
      <c r="U386" s="10" t="s">
        <v>4177</v>
      </c>
      <c r="V386" s="7">
        <v>4</v>
      </c>
      <c r="W386" s="7">
        <v>1300</v>
      </c>
      <c r="X386" s="8"/>
      <c r="Y386" s="10"/>
      <c r="Z386" s="7"/>
      <c r="AA386" s="7"/>
      <c r="AB386" s="10"/>
      <c r="AC386" s="10"/>
      <c r="AD386" s="10"/>
      <c r="AE386" s="10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</row>
    <row r="387" spans="2:57" s="51" customFormat="1" ht="76.5">
      <c r="B387" s="7" t="s">
        <v>1318</v>
      </c>
      <c r="C387" s="70" t="s">
        <v>1319</v>
      </c>
      <c r="D387" s="25" t="s">
        <v>1314</v>
      </c>
      <c r="E387" s="110" t="s">
        <v>1320</v>
      </c>
      <c r="F387" s="71" t="s">
        <v>1321</v>
      </c>
      <c r="G387" s="123" t="s">
        <v>148</v>
      </c>
      <c r="H387" s="80">
        <v>433</v>
      </c>
      <c r="I387" s="81">
        <v>314.08999999999997</v>
      </c>
      <c r="J387" s="1"/>
      <c r="K387" s="37"/>
      <c r="L387" s="37"/>
      <c r="M387" s="37"/>
      <c r="N387" s="37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</row>
    <row r="388" spans="2:57" s="51" customFormat="1" ht="114.75">
      <c r="B388" s="7" t="s">
        <v>1322</v>
      </c>
      <c r="C388" s="70" t="s">
        <v>1323</v>
      </c>
      <c r="D388" s="25" t="s">
        <v>1314</v>
      </c>
      <c r="E388" s="110" t="s">
        <v>1324</v>
      </c>
      <c r="F388" s="71" t="s">
        <v>1325</v>
      </c>
      <c r="G388" s="123" t="s">
        <v>148</v>
      </c>
      <c r="H388" s="80">
        <v>433</v>
      </c>
      <c r="I388" s="81">
        <v>210</v>
      </c>
      <c r="J388" s="1" t="s">
        <v>4218</v>
      </c>
      <c r="K388" s="37" t="s">
        <v>4177</v>
      </c>
      <c r="L388" s="37"/>
      <c r="M388" s="37">
        <v>433</v>
      </c>
      <c r="N388" s="37">
        <v>200</v>
      </c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</row>
    <row r="389" spans="2:57" s="51" customFormat="1" ht="114.75">
      <c r="B389" s="7" t="s">
        <v>1326</v>
      </c>
      <c r="C389" s="25" t="s">
        <v>1327</v>
      </c>
      <c r="D389" s="25" t="s">
        <v>1314</v>
      </c>
      <c r="E389" s="110" t="s">
        <v>1328</v>
      </c>
      <c r="F389" s="62" t="s">
        <v>1329</v>
      </c>
      <c r="G389" s="123" t="s">
        <v>148</v>
      </c>
      <c r="H389" s="106">
        <v>2080</v>
      </c>
      <c r="I389" s="20">
        <v>229.27</v>
      </c>
      <c r="J389" s="1"/>
      <c r="K389" s="37"/>
      <c r="L389" s="37"/>
      <c r="M389" s="37"/>
      <c r="N389" s="37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</row>
    <row r="390" spans="2:57" s="51" customFormat="1" ht="114.75">
      <c r="B390" s="7" t="s">
        <v>1330</v>
      </c>
      <c r="C390" s="25" t="s">
        <v>1331</v>
      </c>
      <c r="D390" s="25" t="s">
        <v>1314</v>
      </c>
      <c r="E390" s="110" t="s">
        <v>1332</v>
      </c>
      <c r="F390" s="62" t="s">
        <v>1333</v>
      </c>
      <c r="G390" s="123" t="s">
        <v>148</v>
      </c>
      <c r="H390" s="106">
        <v>400</v>
      </c>
      <c r="I390" s="81">
        <v>160</v>
      </c>
      <c r="J390" s="1"/>
      <c r="K390" s="37"/>
      <c r="L390" s="37"/>
      <c r="M390" s="37"/>
      <c r="N390" s="37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</row>
    <row r="391" spans="2:57" s="51" customFormat="1" ht="127.5">
      <c r="B391" s="7" t="s">
        <v>1334</v>
      </c>
      <c r="C391" s="70" t="s">
        <v>1335</v>
      </c>
      <c r="D391" s="25" t="s">
        <v>1314</v>
      </c>
      <c r="E391" s="110" t="s">
        <v>1336</v>
      </c>
      <c r="F391" s="71" t="s">
        <v>1337</v>
      </c>
      <c r="G391" s="123" t="s">
        <v>148</v>
      </c>
      <c r="H391" s="106">
        <v>500</v>
      </c>
      <c r="I391" s="81">
        <v>160</v>
      </c>
      <c r="J391" s="1" t="s">
        <v>4218</v>
      </c>
      <c r="K391" s="37" t="s">
        <v>4177</v>
      </c>
      <c r="L391" s="37"/>
      <c r="M391" s="37">
        <v>5000</v>
      </c>
      <c r="N391" s="37">
        <v>160</v>
      </c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</row>
    <row r="392" spans="2:57" s="51" customFormat="1" ht="89.25">
      <c r="B392" s="7" t="s">
        <v>1338</v>
      </c>
      <c r="C392" s="70" t="s">
        <v>1339</v>
      </c>
      <c r="D392" s="25" t="s">
        <v>1314</v>
      </c>
      <c r="E392" s="110" t="s">
        <v>1340</v>
      </c>
      <c r="F392" s="62" t="s">
        <v>1341</v>
      </c>
      <c r="G392" s="123" t="s">
        <v>148</v>
      </c>
      <c r="H392" s="106">
        <v>649.5</v>
      </c>
      <c r="I392" s="81">
        <v>190</v>
      </c>
      <c r="J392" s="1" t="s">
        <v>4218</v>
      </c>
      <c r="K392" s="37" t="s">
        <v>4177</v>
      </c>
      <c r="L392" s="37"/>
      <c r="M392" s="37">
        <v>649.5</v>
      </c>
      <c r="N392" s="37">
        <v>186</v>
      </c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</row>
    <row r="393" spans="2:57" s="51" customFormat="1" ht="115.5">
      <c r="B393" s="7" t="s">
        <v>1342</v>
      </c>
      <c r="C393" s="70" t="s">
        <v>1343</v>
      </c>
      <c r="D393" s="25" t="s">
        <v>1314</v>
      </c>
      <c r="E393" s="141" t="s">
        <v>1344</v>
      </c>
      <c r="F393" s="62" t="s">
        <v>1345</v>
      </c>
      <c r="G393" s="123" t="s">
        <v>148</v>
      </c>
      <c r="H393" s="106">
        <v>649.5</v>
      </c>
      <c r="I393" s="81">
        <v>190</v>
      </c>
      <c r="J393" s="1" t="s">
        <v>4218</v>
      </c>
      <c r="K393" s="37" t="s">
        <v>4177</v>
      </c>
      <c r="L393" s="37"/>
      <c r="M393" s="37">
        <v>649.5</v>
      </c>
      <c r="N393" s="37">
        <v>186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</row>
    <row r="394" spans="2:57" s="51" customFormat="1" ht="25.5">
      <c r="B394" s="7" t="s">
        <v>1346</v>
      </c>
      <c r="C394" s="83" t="s">
        <v>1347</v>
      </c>
      <c r="D394" s="83" t="s">
        <v>1348</v>
      </c>
      <c r="E394" s="134" t="s">
        <v>1349</v>
      </c>
      <c r="F394" s="43" t="s">
        <v>50</v>
      </c>
      <c r="G394" s="55" t="s">
        <v>148</v>
      </c>
      <c r="H394" s="75">
        <v>100</v>
      </c>
      <c r="I394" s="74">
        <v>500</v>
      </c>
      <c r="J394" s="1"/>
      <c r="K394" s="37"/>
      <c r="L394" s="37"/>
      <c r="M394" s="37"/>
      <c r="N394" s="37"/>
      <c r="O394" s="8" t="s">
        <v>4189</v>
      </c>
      <c r="P394" s="8" t="s">
        <v>4177</v>
      </c>
      <c r="Q394" s="8"/>
      <c r="R394" s="7">
        <v>22</v>
      </c>
      <c r="S394" s="7">
        <v>500</v>
      </c>
      <c r="T394" s="8"/>
      <c r="U394" s="10"/>
      <c r="V394" s="7"/>
      <c r="W394" s="7"/>
      <c r="X394" s="8"/>
      <c r="Y394" s="10"/>
      <c r="Z394" s="7"/>
      <c r="AA394" s="7"/>
      <c r="AB394" s="10"/>
      <c r="AC394" s="10"/>
      <c r="AD394" s="10"/>
      <c r="AE394" s="10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</row>
    <row r="395" spans="2:57" s="51" customFormat="1" ht="63.75">
      <c r="B395" s="7" t="s">
        <v>1350</v>
      </c>
      <c r="C395" s="70" t="s">
        <v>1351</v>
      </c>
      <c r="D395" s="25" t="s">
        <v>1352</v>
      </c>
      <c r="E395" s="110" t="s">
        <v>1353</v>
      </c>
      <c r="F395" s="71" t="s">
        <v>1354</v>
      </c>
      <c r="G395" s="123" t="s">
        <v>148</v>
      </c>
      <c r="H395" s="80">
        <v>1000</v>
      </c>
      <c r="I395" s="81">
        <v>280</v>
      </c>
      <c r="J395" s="1" t="s">
        <v>4385</v>
      </c>
      <c r="K395" s="37" t="s">
        <v>4177</v>
      </c>
      <c r="L395" s="37"/>
      <c r="M395" s="37">
        <v>200</v>
      </c>
      <c r="N395" s="37">
        <v>296.43</v>
      </c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</row>
    <row r="396" spans="2:57" s="51" customFormat="1" ht="114.75">
      <c r="B396" s="7" t="s">
        <v>1355</v>
      </c>
      <c r="C396" s="25" t="s">
        <v>1356</v>
      </c>
      <c r="D396" s="25" t="s">
        <v>1352</v>
      </c>
      <c r="E396" s="110" t="s">
        <v>1357</v>
      </c>
      <c r="F396" s="71" t="s">
        <v>1358</v>
      </c>
      <c r="G396" s="123" t="s">
        <v>148</v>
      </c>
      <c r="H396" s="80">
        <v>500</v>
      </c>
      <c r="I396" s="81">
        <v>280</v>
      </c>
      <c r="J396" s="1"/>
      <c r="K396" s="37"/>
      <c r="L396" s="37"/>
      <c r="M396" s="37"/>
      <c r="N396" s="37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</row>
    <row r="397" spans="2:57" s="51" customFormat="1" ht="76.5">
      <c r="B397" s="7" t="s">
        <v>1359</v>
      </c>
      <c r="C397" s="70" t="s">
        <v>1360</v>
      </c>
      <c r="D397" s="25" t="s">
        <v>1361</v>
      </c>
      <c r="E397" s="110" t="s">
        <v>1362</v>
      </c>
      <c r="F397" s="25" t="s">
        <v>1363</v>
      </c>
      <c r="G397" s="123" t="s">
        <v>148</v>
      </c>
      <c r="H397" s="106">
        <v>420</v>
      </c>
      <c r="I397" s="81">
        <v>200</v>
      </c>
      <c r="J397" s="1" t="s">
        <v>4385</v>
      </c>
      <c r="K397" s="37" t="s">
        <v>4177</v>
      </c>
      <c r="L397" s="37"/>
      <c r="M397" s="37">
        <v>1100</v>
      </c>
      <c r="N397" s="37">
        <v>200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</row>
    <row r="398" spans="2:57" s="51" customFormat="1" ht="127.5">
      <c r="B398" s="7" t="s">
        <v>1364</v>
      </c>
      <c r="C398" s="44" t="s">
        <v>1365</v>
      </c>
      <c r="D398" s="25" t="s">
        <v>1366</v>
      </c>
      <c r="E398" s="110" t="s">
        <v>1367</v>
      </c>
      <c r="F398" s="25" t="s">
        <v>1368</v>
      </c>
      <c r="G398" s="123" t="s">
        <v>148</v>
      </c>
      <c r="H398" s="106">
        <v>5196</v>
      </c>
      <c r="I398" s="81">
        <v>332.56</v>
      </c>
      <c r="J398" s="1" t="s">
        <v>4513</v>
      </c>
      <c r="K398" s="37" t="s">
        <v>4177</v>
      </c>
      <c r="L398" s="37"/>
      <c r="M398" s="37">
        <v>208</v>
      </c>
      <c r="N398" s="37">
        <v>283.04000000000002</v>
      </c>
      <c r="O398" s="13" t="s">
        <v>4266</v>
      </c>
      <c r="P398" s="13" t="s">
        <v>4177</v>
      </c>
      <c r="Q398" s="13"/>
      <c r="R398" s="7">
        <v>649.5</v>
      </c>
      <c r="S398" s="124">
        <v>332.64</v>
      </c>
      <c r="T398" s="8" t="s">
        <v>4255</v>
      </c>
      <c r="U398" s="10" t="s">
        <v>4177</v>
      </c>
      <c r="V398" s="7">
        <v>1650</v>
      </c>
      <c r="W398" s="7">
        <v>392</v>
      </c>
      <c r="X398" s="13" t="s">
        <v>4184</v>
      </c>
      <c r="Y398" s="10" t="s">
        <v>4177</v>
      </c>
      <c r="Z398" s="52">
        <v>2000</v>
      </c>
      <c r="AA398" s="53">
        <v>300</v>
      </c>
      <c r="AB398" s="10"/>
      <c r="AC398" s="10"/>
      <c r="AD398" s="10"/>
      <c r="AE398" s="10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</row>
    <row r="399" spans="2:57" s="51" customFormat="1" ht="15">
      <c r="B399" s="7" t="s">
        <v>1369</v>
      </c>
      <c r="C399" s="83" t="s">
        <v>1370</v>
      </c>
      <c r="D399" s="83" t="s">
        <v>1371</v>
      </c>
      <c r="E399" s="134" t="s">
        <v>1372</v>
      </c>
      <c r="F399" s="43" t="s">
        <v>50</v>
      </c>
      <c r="G399" s="7" t="s">
        <v>51</v>
      </c>
      <c r="H399" s="75">
        <v>40</v>
      </c>
      <c r="I399" s="74">
        <v>3000</v>
      </c>
      <c r="J399" s="1"/>
      <c r="K399" s="37"/>
      <c r="L399" s="37"/>
      <c r="M399" s="37"/>
      <c r="N399" s="37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</row>
    <row r="400" spans="2:57" s="51" customFormat="1" ht="51">
      <c r="B400" s="7" t="s">
        <v>1373</v>
      </c>
      <c r="C400" s="86" t="s">
        <v>1374</v>
      </c>
      <c r="D400" s="25" t="s">
        <v>1375</v>
      </c>
      <c r="E400" s="147" t="s">
        <v>1376</v>
      </c>
      <c r="F400" s="25" t="s">
        <v>1377</v>
      </c>
      <c r="G400" s="26" t="s">
        <v>51</v>
      </c>
      <c r="H400" s="10">
        <v>26</v>
      </c>
      <c r="I400" s="19">
        <v>334.3</v>
      </c>
      <c r="J400" s="1" t="s">
        <v>4303</v>
      </c>
      <c r="K400" s="37" t="s">
        <v>4177</v>
      </c>
      <c r="L400" s="37"/>
      <c r="M400" s="37">
        <v>14</v>
      </c>
      <c r="N400" s="37">
        <v>267.86</v>
      </c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BB400" s="47"/>
      <c r="BC400" s="47"/>
      <c r="BD400" s="47"/>
      <c r="BE400" s="47"/>
    </row>
    <row r="401" spans="2:57" s="51" customFormat="1" ht="38.25">
      <c r="B401" s="7" t="s">
        <v>1378</v>
      </c>
      <c r="C401" s="25" t="s">
        <v>1379</v>
      </c>
      <c r="D401" s="25" t="s">
        <v>1380</v>
      </c>
      <c r="E401" s="110" t="s">
        <v>1381</v>
      </c>
      <c r="F401" s="44"/>
      <c r="G401" s="11" t="s">
        <v>480</v>
      </c>
      <c r="H401" s="56">
        <v>0.2</v>
      </c>
      <c r="I401" s="20">
        <v>2238000</v>
      </c>
      <c r="J401" s="1" t="s">
        <v>4338</v>
      </c>
      <c r="K401" s="37" t="s">
        <v>4177</v>
      </c>
      <c r="L401" s="37"/>
      <c r="M401" s="37">
        <v>0.21</v>
      </c>
      <c r="N401" s="37">
        <v>2232142.8199999998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</row>
    <row r="402" spans="2:57" s="51" customFormat="1" ht="38.25">
      <c r="B402" s="7" t="s">
        <v>1382</v>
      </c>
      <c r="C402" s="79" t="s">
        <v>1383</v>
      </c>
      <c r="D402" s="79" t="s">
        <v>1384</v>
      </c>
      <c r="E402" s="110" t="s">
        <v>216</v>
      </c>
      <c r="F402" s="25"/>
      <c r="G402" s="13" t="s">
        <v>105</v>
      </c>
      <c r="H402" s="80">
        <v>1000</v>
      </c>
      <c r="I402" s="81">
        <v>200</v>
      </c>
      <c r="J402" s="1" t="s">
        <v>4257</v>
      </c>
      <c r="K402" s="37" t="s">
        <v>4191</v>
      </c>
      <c r="L402" s="37"/>
      <c r="M402" s="37">
        <v>1000</v>
      </c>
      <c r="N402" s="37">
        <v>187.5</v>
      </c>
      <c r="O402" s="13" t="s">
        <v>4257</v>
      </c>
      <c r="P402" s="13" t="s">
        <v>4191</v>
      </c>
      <c r="Q402" s="8">
        <v>100</v>
      </c>
      <c r="R402" s="124">
        <v>1000</v>
      </c>
      <c r="S402" s="53">
        <v>224</v>
      </c>
      <c r="T402" s="8" t="s">
        <v>4257</v>
      </c>
      <c r="U402" s="10" t="s">
        <v>4191</v>
      </c>
      <c r="V402" s="7">
        <v>300</v>
      </c>
      <c r="W402" s="7">
        <v>200</v>
      </c>
      <c r="X402" s="8" t="s">
        <v>4210</v>
      </c>
      <c r="Y402" s="10" t="s">
        <v>4191</v>
      </c>
      <c r="Z402" s="7">
        <v>300</v>
      </c>
      <c r="AA402" s="7">
        <v>220</v>
      </c>
      <c r="AB402" s="10"/>
      <c r="AC402" s="10"/>
      <c r="AD402" s="10"/>
      <c r="AE402" s="10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</row>
    <row r="403" spans="2:57" s="51" customFormat="1" ht="26.25">
      <c r="B403" s="7" t="s">
        <v>1385</v>
      </c>
      <c r="C403" s="131" t="s">
        <v>1386</v>
      </c>
      <c r="D403" s="62" t="s">
        <v>1387</v>
      </c>
      <c r="E403" s="148" t="s">
        <v>1388</v>
      </c>
      <c r="F403" s="62" t="s">
        <v>1389</v>
      </c>
      <c r="G403" s="11" t="s">
        <v>1390</v>
      </c>
      <c r="H403" s="73">
        <v>20</v>
      </c>
      <c r="I403" s="20">
        <v>550</v>
      </c>
      <c r="J403" s="149" t="s">
        <v>4345</v>
      </c>
      <c r="K403" s="150" t="s">
        <v>4177</v>
      </c>
      <c r="L403" s="150"/>
      <c r="M403" s="150">
        <v>15</v>
      </c>
      <c r="N403" s="150">
        <v>214</v>
      </c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116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116"/>
      <c r="AQ403" s="116"/>
      <c r="AR403" s="116"/>
      <c r="AS403" s="116"/>
      <c r="AT403" s="116"/>
      <c r="AU403" s="116"/>
      <c r="AV403" s="116"/>
      <c r="AW403" s="116"/>
      <c r="AX403" s="116"/>
      <c r="AY403" s="116"/>
      <c r="AZ403" s="116"/>
      <c r="BA403" s="116"/>
      <c r="BB403" s="47"/>
      <c r="BC403" s="47"/>
      <c r="BD403" s="47"/>
      <c r="BE403" s="47"/>
    </row>
    <row r="404" spans="2:57" s="51" customFormat="1" ht="26.25">
      <c r="B404" s="7" t="s">
        <v>1391</v>
      </c>
      <c r="C404" s="131" t="s">
        <v>1386</v>
      </c>
      <c r="D404" s="62" t="s">
        <v>1387</v>
      </c>
      <c r="E404" s="148" t="s">
        <v>1388</v>
      </c>
      <c r="F404" s="62" t="s">
        <v>1392</v>
      </c>
      <c r="G404" s="11" t="s">
        <v>1390</v>
      </c>
      <c r="H404" s="73">
        <v>20</v>
      </c>
      <c r="I404" s="20">
        <v>750</v>
      </c>
      <c r="J404" s="149" t="s">
        <v>4345</v>
      </c>
      <c r="K404" s="150" t="s">
        <v>4177</v>
      </c>
      <c r="L404" s="150"/>
      <c r="M404" s="150">
        <v>5</v>
      </c>
      <c r="N404" s="150">
        <v>214</v>
      </c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116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116"/>
      <c r="AQ404" s="116"/>
      <c r="AR404" s="116"/>
      <c r="AS404" s="116"/>
      <c r="AT404" s="116"/>
      <c r="AU404" s="116"/>
      <c r="AV404" s="116"/>
      <c r="AW404" s="116"/>
      <c r="AX404" s="116"/>
      <c r="AY404" s="116"/>
      <c r="AZ404" s="116"/>
      <c r="BA404" s="116"/>
      <c r="BB404" s="47"/>
      <c r="BC404" s="47"/>
      <c r="BD404" s="47"/>
      <c r="BE404" s="47"/>
    </row>
    <row r="405" spans="2:57" s="51" customFormat="1" ht="26.25">
      <c r="B405" s="7" t="s">
        <v>1393</v>
      </c>
      <c r="C405" s="131" t="s">
        <v>1386</v>
      </c>
      <c r="D405" s="62" t="s">
        <v>1387</v>
      </c>
      <c r="E405" s="148" t="s">
        <v>1388</v>
      </c>
      <c r="F405" s="62" t="s">
        <v>1394</v>
      </c>
      <c r="G405" s="11" t="s">
        <v>1390</v>
      </c>
      <c r="H405" s="151">
        <v>20</v>
      </c>
      <c r="I405" s="20">
        <v>750</v>
      </c>
      <c r="J405" s="149"/>
      <c r="K405" s="150"/>
      <c r="L405" s="150"/>
      <c r="M405" s="150"/>
      <c r="N405" s="150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116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116"/>
      <c r="AQ405" s="116"/>
      <c r="AR405" s="116"/>
      <c r="AS405" s="116"/>
      <c r="AT405" s="116"/>
      <c r="AU405" s="116"/>
      <c r="AV405" s="116"/>
      <c r="AW405" s="116"/>
      <c r="AX405" s="116"/>
      <c r="AY405" s="116"/>
      <c r="AZ405" s="116"/>
      <c r="BA405" s="116"/>
      <c r="BB405" s="47"/>
      <c r="BC405" s="47"/>
      <c r="BD405" s="47"/>
      <c r="BE405" s="47"/>
    </row>
    <row r="406" spans="2:57" s="51" customFormat="1" ht="26.25">
      <c r="B406" s="7" t="s">
        <v>1395</v>
      </c>
      <c r="C406" s="131" t="s">
        <v>1386</v>
      </c>
      <c r="D406" s="62" t="s">
        <v>1387</v>
      </c>
      <c r="E406" s="148" t="s">
        <v>1388</v>
      </c>
      <c r="F406" s="62" t="s">
        <v>1396</v>
      </c>
      <c r="G406" s="11" t="s">
        <v>1390</v>
      </c>
      <c r="H406" s="151">
        <v>20</v>
      </c>
      <c r="I406" s="74">
        <v>890</v>
      </c>
      <c r="J406" s="149" t="s">
        <v>4345</v>
      </c>
      <c r="K406" s="150" t="s">
        <v>4177</v>
      </c>
      <c r="L406" s="150"/>
      <c r="M406" s="150">
        <v>15</v>
      </c>
      <c r="N406" s="150">
        <v>428</v>
      </c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116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116"/>
      <c r="AQ406" s="116"/>
      <c r="AR406" s="116"/>
      <c r="AS406" s="116"/>
      <c r="AT406" s="116"/>
      <c r="AU406" s="116"/>
      <c r="AV406" s="116"/>
      <c r="AW406" s="116"/>
      <c r="AX406" s="116"/>
      <c r="AY406" s="116"/>
      <c r="AZ406" s="116"/>
      <c r="BA406" s="116"/>
      <c r="BB406" s="47"/>
      <c r="BC406" s="47"/>
      <c r="BD406" s="47"/>
      <c r="BE406" s="47"/>
    </row>
    <row r="407" spans="2:57" s="51" customFormat="1" ht="26.25">
      <c r="B407" s="7" t="s">
        <v>1397</v>
      </c>
      <c r="C407" s="131" t="s">
        <v>1386</v>
      </c>
      <c r="D407" s="62" t="s">
        <v>1387</v>
      </c>
      <c r="E407" s="148" t="s">
        <v>1388</v>
      </c>
      <c r="F407" s="62" t="s">
        <v>1398</v>
      </c>
      <c r="G407" s="11" t="s">
        <v>1390</v>
      </c>
      <c r="H407" s="151">
        <v>20</v>
      </c>
      <c r="I407" s="74">
        <v>890</v>
      </c>
      <c r="J407" s="149"/>
      <c r="K407" s="150"/>
      <c r="L407" s="150"/>
      <c r="M407" s="150"/>
      <c r="N407" s="150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116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116"/>
      <c r="AQ407" s="116"/>
      <c r="AR407" s="116"/>
      <c r="AS407" s="116"/>
      <c r="AT407" s="116"/>
      <c r="AU407" s="116"/>
      <c r="AV407" s="116"/>
      <c r="AW407" s="116"/>
      <c r="AX407" s="116"/>
      <c r="AY407" s="116"/>
      <c r="AZ407" s="116"/>
      <c r="BA407" s="116"/>
      <c r="BB407" s="47"/>
      <c r="BC407" s="47"/>
      <c r="BD407" s="47"/>
      <c r="BE407" s="47"/>
    </row>
    <row r="408" spans="2:57" s="51" customFormat="1" ht="26.25">
      <c r="B408" s="7" t="s">
        <v>1399</v>
      </c>
      <c r="C408" s="131" t="s">
        <v>1386</v>
      </c>
      <c r="D408" s="62" t="s">
        <v>1387</v>
      </c>
      <c r="E408" s="148" t="s">
        <v>1388</v>
      </c>
      <c r="F408" s="62" t="s">
        <v>1400</v>
      </c>
      <c r="G408" s="11" t="s">
        <v>1390</v>
      </c>
      <c r="H408" s="73">
        <v>20</v>
      </c>
      <c r="I408" s="20">
        <v>1050</v>
      </c>
      <c r="J408" s="149" t="s">
        <v>4345</v>
      </c>
      <c r="K408" s="150" t="s">
        <v>4177</v>
      </c>
      <c r="L408" s="150"/>
      <c r="M408" s="150">
        <v>5</v>
      </c>
      <c r="N408" s="150">
        <v>570</v>
      </c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116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116"/>
      <c r="AQ408" s="116"/>
      <c r="AR408" s="116"/>
      <c r="AS408" s="116"/>
      <c r="AT408" s="116"/>
      <c r="AU408" s="116"/>
      <c r="AV408" s="116"/>
      <c r="AW408" s="116"/>
      <c r="AX408" s="116"/>
      <c r="AY408" s="116"/>
      <c r="AZ408" s="116"/>
      <c r="BA408" s="116"/>
      <c r="BB408" s="47"/>
      <c r="BC408" s="47"/>
      <c r="BD408" s="47"/>
      <c r="BE408" s="47"/>
    </row>
    <row r="409" spans="2:57" s="51" customFormat="1" ht="26.25">
      <c r="B409" s="7" t="s">
        <v>1401</v>
      </c>
      <c r="C409" s="131" t="s">
        <v>1386</v>
      </c>
      <c r="D409" s="62" t="s">
        <v>1387</v>
      </c>
      <c r="E409" s="148" t="s">
        <v>1388</v>
      </c>
      <c r="F409" s="62" t="s">
        <v>1402</v>
      </c>
      <c r="G409" s="11" t="s">
        <v>1390</v>
      </c>
      <c r="H409" s="73">
        <v>15</v>
      </c>
      <c r="I409" s="20">
        <v>1200</v>
      </c>
      <c r="J409" s="149"/>
      <c r="K409" s="150"/>
      <c r="L409" s="150"/>
      <c r="M409" s="150"/>
      <c r="N409" s="150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116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116"/>
      <c r="AQ409" s="116"/>
      <c r="AR409" s="116"/>
      <c r="AS409" s="116"/>
      <c r="AT409" s="116"/>
      <c r="AU409" s="116"/>
      <c r="AV409" s="116"/>
      <c r="AW409" s="116"/>
      <c r="AX409" s="116"/>
      <c r="AY409" s="116"/>
      <c r="AZ409" s="116"/>
      <c r="BA409" s="116"/>
      <c r="BB409" s="47"/>
      <c r="BC409" s="47"/>
      <c r="BD409" s="47"/>
      <c r="BE409" s="47"/>
    </row>
    <row r="410" spans="2:57" s="51" customFormat="1" ht="26.25">
      <c r="B410" s="7" t="s">
        <v>1403</v>
      </c>
      <c r="C410" s="131" t="s">
        <v>1386</v>
      </c>
      <c r="D410" s="62" t="s">
        <v>1387</v>
      </c>
      <c r="E410" s="148" t="s">
        <v>1388</v>
      </c>
      <c r="F410" s="62" t="s">
        <v>1404</v>
      </c>
      <c r="G410" s="11" t="s">
        <v>1390</v>
      </c>
      <c r="H410" s="73">
        <v>15</v>
      </c>
      <c r="I410" s="20">
        <v>1200</v>
      </c>
      <c r="J410" s="149"/>
      <c r="K410" s="150"/>
      <c r="L410" s="150"/>
      <c r="M410" s="150"/>
      <c r="N410" s="150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116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116"/>
      <c r="AQ410" s="116"/>
      <c r="AR410" s="116"/>
      <c r="AS410" s="116"/>
      <c r="AT410" s="116"/>
      <c r="AU410" s="116"/>
      <c r="AV410" s="116"/>
      <c r="AW410" s="116"/>
      <c r="AX410" s="116"/>
      <c r="AY410" s="116"/>
      <c r="AZ410" s="116"/>
      <c r="BA410" s="116"/>
      <c r="BB410" s="47"/>
      <c r="BC410" s="47"/>
      <c r="BD410" s="47"/>
      <c r="BE410" s="47"/>
    </row>
    <row r="411" spans="2:57" s="51" customFormat="1" ht="26.25">
      <c r="B411" s="7" t="s">
        <v>1405</v>
      </c>
      <c r="C411" s="131" t="s">
        <v>1386</v>
      </c>
      <c r="D411" s="62" t="s">
        <v>1387</v>
      </c>
      <c r="E411" s="148" t="s">
        <v>1388</v>
      </c>
      <c r="F411" s="62" t="s">
        <v>1406</v>
      </c>
      <c r="G411" s="11" t="s">
        <v>1390</v>
      </c>
      <c r="H411" s="73">
        <v>20</v>
      </c>
      <c r="I411" s="20">
        <v>2800</v>
      </c>
      <c r="J411" s="149"/>
      <c r="K411" s="150"/>
      <c r="L411" s="150"/>
      <c r="M411" s="150"/>
      <c r="N411" s="150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116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116"/>
      <c r="AQ411" s="116"/>
      <c r="AR411" s="116"/>
      <c r="AS411" s="116"/>
      <c r="AT411" s="116"/>
      <c r="AU411" s="116"/>
      <c r="AV411" s="116"/>
      <c r="AW411" s="116"/>
      <c r="AX411" s="116"/>
      <c r="AY411" s="116"/>
      <c r="AZ411" s="116"/>
      <c r="BA411" s="116"/>
      <c r="BB411" s="47"/>
      <c r="BC411" s="47"/>
      <c r="BD411" s="47"/>
      <c r="BE411" s="47"/>
    </row>
    <row r="412" spans="2:57" s="51" customFormat="1" ht="25.5">
      <c r="B412" s="7" t="s">
        <v>1407</v>
      </c>
      <c r="C412" s="131" t="s">
        <v>1386</v>
      </c>
      <c r="D412" s="62" t="s">
        <v>1387</v>
      </c>
      <c r="E412" s="148" t="s">
        <v>1388</v>
      </c>
      <c r="F412" s="62" t="s">
        <v>1408</v>
      </c>
      <c r="G412" s="11" t="s">
        <v>1390</v>
      </c>
      <c r="H412" s="73">
        <v>15</v>
      </c>
      <c r="I412" s="20">
        <v>3700</v>
      </c>
      <c r="J412" s="1"/>
      <c r="K412" s="37"/>
      <c r="L412" s="37"/>
      <c r="M412" s="37"/>
      <c r="N412" s="37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52"/>
      <c r="AG412" s="152"/>
      <c r="AH412" s="152"/>
      <c r="AI412" s="152"/>
      <c r="AJ412" s="152"/>
      <c r="AK412" s="152"/>
      <c r="AL412" s="152"/>
      <c r="AM412" s="152"/>
      <c r="AN412" s="152"/>
      <c r="AO412" s="152"/>
      <c r="AP412" s="152"/>
      <c r="AQ412" s="152"/>
      <c r="AR412" s="152"/>
      <c r="AS412" s="152"/>
      <c r="AT412" s="152"/>
      <c r="AU412" s="152"/>
      <c r="AV412" s="152"/>
      <c r="AW412" s="152"/>
      <c r="AX412" s="152"/>
      <c r="AY412" s="152"/>
      <c r="AZ412" s="152"/>
      <c r="BA412" s="152"/>
      <c r="BB412" s="146"/>
      <c r="BC412" s="146"/>
      <c r="BD412" s="146"/>
      <c r="BE412" s="146"/>
    </row>
    <row r="413" spans="2:57" s="51" customFormat="1" ht="26.25">
      <c r="B413" s="7" t="s">
        <v>1409</v>
      </c>
      <c r="C413" s="131" t="s">
        <v>1386</v>
      </c>
      <c r="D413" s="62" t="s">
        <v>1387</v>
      </c>
      <c r="E413" s="148" t="s">
        <v>1388</v>
      </c>
      <c r="F413" s="62" t="s">
        <v>1410</v>
      </c>
      <c r="G413" s="11" t="s">
        <v>1390</v>
      </c>
      <c r="H413" s="73">
        <v>10</v>
      </c>
      <c r="I413" s="20">
        <v>4100</v>
      </c>
      <c r="J413" s="1"/>
      <c r="K413" s="37"/>
      <c r="L413" s="37"/>
      <c r="M413" s="37"/>
      <c r="N413" s="37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52"/>
      <c r="AG413" s="152"/>
      <c r="AH413" s="152"/>
      <c r="AI413" s="152"/>
      <c r="AJ413" s="152"/>
      <c r="AK413" s="152"/>
      <c r="AL413" s="152"/>
      <c r="AM413" s="152"/>
      <c r="AN413" s="152"/>
      <c r="AO413" s="152"/>
      <c r="AP413" s="152"/>
      <c r="AQ413" s="152"/>
      <c r="AR413" s="152"/>
      <c r="AS413" s="152"/>
      <c r="AT413" s="152"/>
      <c r="AU413" s="152"/>
      <c r="AV413" s="152"/>
      <c r="AW413" s="152"/>
      <c r="AX413" s="152"/>
      <c r="AY413" s="152"/>
      <c r="AZ413" s="152"/>
      <c r="BA413" s="152"/>
      <c r="BB413" s="47"/>
      <c r="BC413" s="47"/>
      <c r="BD413" s="47"/>
      <c r="BE413" s="47"/>
    </row>
    <row r="414" spans="2:57" s="51" customFormat="1" ht="26.25">
      <c r="B414" s="7" t="s">
        <v>1411</v>
      </c>
      <c r="C414" s="131" t="s">
        <v>1386</v>
      </c>
      <c r="D414" s="62" t="s">
        <v>1387</v>
      </c>
      <c r="E414" s="148" t="s">
        <v>1388</v>
      </c>
      <c r="F414" s="62" t="s">
        <v>1412</v>
      </c>
      <c r="G414" s="11" t="s">
        <v>1390</v>
      </c>
      <c r="H414" s="73">
        <v>10</v>
      </c>
      <c r="I414" s="20">
        <v>4100</v>
      </c>
      <c r="J414" s="1"/>
      <c r="K414" s="37"/>
      <c r="L414" s="37"/>
      <c r="M414" s="37"/>
      <c r="N414" s="37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52"/>
      <c r="AG414" s="152"/>
      <c r="AH414" s="152"/>
      <c r="AI414" s="152"/>
      <c r="AJ414" s="152"/>
      <c r="AK414" s="152"/>
      <c r="AL414" s="152"/>
      <c r="AM414" s="152"/>
      <c r="AN414" s="152"/>
      <c r="AO414" s="152"/>
      <c r="AP414" s="152"/>
      <c r="AQ414" s="152"/>
      <c r="AR414" s="152"/>
      <c r="AS414" s="152"/>
      <c r="AT414" s="152"/>
      <c r="AU414" s="152"/>
      <c r="AV414" s="152"/>
      <c r="AW414" s="152"/>
      <c r="AX414" s="152"/>
      <c r="AY414" s="152"/>
      <c r="AZ414" s="152"/>
      <c r="BA414" s="152"/>
      <c r="BB414" s="47"/>
      <c r="BC414" s="47"/>
      <c r="BD414" s="47"/>
      <c r="BE414" s="47"/>
    </row>
    <row r="415" spans="2:57" s="51" customFormat="1" ht="25.5">
      <c r="B415" s="7" t="s">
        <v>1413</v>
      </c>
      <c r="C415" s="131" t="s">
        <v>1386</v>
      </c>
      <c r="D415" s="62" t="s">
        <v>1387</v>
      </c>
      <c r="E415" s="148" t="s">
        <v>1388</v>
      </c>
      <c r="F415" s="62" t="s">
        <v>1414</v>
      </c>
      <c r="G415" s="11" t="s">
        <v>1390</v>
      </c>
      <c r="H415" s="73">
        <v>5</v>
      </c>
      <c r="I415" s="20">
        <v>5800</v>
      </c>
      <c r="J415" s="1"/>
      <c r="K415" s="37"/>
      <c r="L415" s="37"/>
      <c r="M415" s="37"/>
      <c r="N415" s="37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52"/>
      <c r="AG415" s="152"/>
      <c r="AH415" s="152"/>
      <c r="AI415" s="152"/>
      <c r="AJ415" s="152"/>
      <c r="AK415" s="152"/>
      <c r="AL415" s="152"/>
      <c r="AM415" s="152"/>
      <c r="AN415" s="152"/>
      <c r="AO415" s="152"/>
      <c r="AP415" s="152"/>
      <c r="AQ415" s="152"/>
      <c r="AR415" s="152"/>
      <c r="AS415" s="152"/>
      <c r="AT415" s="152"/>
      <c r="AU415" s="152"/>
      <c r="AV415" s="152"/>
      <c r="AW415" s="152"/>
      <c r="AX415" s="152"/>
      <c r="AY415" s="152"/>
      <c r="AZ415" s="152"/>
      <c r="BA415" s="152"/>
    </row>
    <row r="416" spans="2:57" s="51" customFormat="1" ht="25.5">
      <c r="B416" s="7" t="s">
        <v>1415</v>
      </c>
      <c r="C416" s="131" t="s">
        <v>1386</v>
      </c>
      <c r="D416" s="62" t="s">
        <v>1387</v>
      </c>
      <c r="E416" s="148" t="s">
        <v>1388</v>
      </c>
      <c r="F416" s="62" t="s">
        <v>1416</v>
      </c>
      <c r="G416" s="11" t="s">
        <v>1390</v>
      </c>
      <c r="H416" s="73">
        <v>5</v>
      </c>
      <c r="I416" s="20">
        <v>8200</v>
      </c>
      <c r="J416" s="149" t="s">
        <v>4345</v>
      </c>
      <c r="K416" s="150" t="s">
        <v>4177</v>
      </c>
      <c r="L416" s="37"/>
      <c r="M416" s="37">
        <v>3</v>
      </c>
      <c r="N416" s="37">
        <v>3561</v>
      </c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52"/>
      <c r="AG416" s="152"/>
      <c r="AH416" s="152"/>
      <c r="AI416" s="152"/>
      <c r="AJ416" s="152"/>
      <c r="AK416" s="152"/>
      <c r="AL416" s="152"/>
      <c r="AM416" s="152"/>
      <c r="AN416" s="152"/>
      <c r="AO416" s="152"/>
      <c r="AP416" s="152"/>
      <c r="AQ416" s="152"/>
      <c r="AR416" s="152"/>
      <c r="AS416" s="152"/>
      <c r="AT416" s="152"/>
      <c r="AU416" s="152"/>
      <c r="AV416" s="152"/>
      <c r="AW416" s="152"/>
      <c r="AX416" s="152"/>
      <c r="AY416" s="152"/>
      <c r="AZ416" s="152"/>
      <c r="BA416" s="152"/>
    </row>
    <row r="417" spans="2:57" s="51" customFormat="1" ht="38.25">
      <c r="B417" s="7" t="s">
        <v>1417</v>
      </c>
      <c r="C417" s="131" t="s">
        <v>1418</v>
      </c>
      <c r="D417" s="62" t="s">
        <v>1387</v>
      </c>
      <c r="E417" s="148" t="s">
        <v>1419</v>
      </c>
      <c r="F417" s="62" t="s">
        <v>1420</v>
      </c>
      <c r="G417" s="11" t="s">
        <v>105</v>
      </c>
      <c r="H417" s="73">
        <v>10</v>
      </c>
      <c r="I417" s="20">
        <v>2100</v>
      </c>
      <c r="J417" s="1"/>
      <c r="K417" s="37"/>
      <c r="L417" s="37"/>
      <c r="M417" s="37"/>
      <c r="N417" s="37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52"/>
      <c r="AG417" s="152"/>
      <c r="AH417" s="152"/>
      <c r="AI417" s="152"/>
      <c r="AJ417" s="152"/>
      <c r="AK417" s="152"/>
      <c r="AL417" s="152"/>
      <c r="AM417" s="152"/>
      <c r="AN417" s="152"/>
      <c r="AO417" s="152"/>
      <c r="AP417" s="152"/>
      <c r="AQ417" s="152"/>
      <c r="AR417" s="152"/>
      <c r="AS417" s="152"/>
      <c r="AT417" s="152"/>
      <c r="AU417" s="152"/>
      <c r="AV417" s="152"/>
      <c r="AW417" s="152"/>
      <c r="AX417" s="152"/>
      <c r="AY417" s="152"/>
      <c r="AZ417" s="152"/>
      <c r="BA417" s="152"/>
    </row>
    <row r="418" spans="2:57" s="51" customFormat="1" ht="38.25">
      <c r="B418" s="7" t="s">
        <v>1421</v>
      </c>
      <c r="C418" s="131" t="s">
        <v>1422</v>
      </c>
      <c r="D418" s="62" t="s">
        <v>1387</v>
      </c>
      <c r="E418" s="148" t="s">
        <v>1423</v>
      </c>
      <c r="F418" s="62" t="s">
        <v>1424</v>
      </c>
      <c r="G418" s="11" t="s">
        <v>105</v>
      </c>
      <c r="H418" s="73">
        <v>10</v>
      </c>
      <c r="I418" s="20">
        <v>3000</v>
      </c>
      <c r="J418" s="1"/>
      <c r="K418" s="37"/>
      <c r="L418" s="37"/>
      <c r="M418" s="37"/>
      <c r="N418" s="37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52"/>
      <c r="AG418" s="152"/>
      <c r="AH418" s="152"/>
      <c r="AI418" s="152"/>
      <c r="AJ418" s="152"/>
      <c r="AK418" s="152"/>
      <c r="AL418" s="152"/>
      <c r="AM418" s="152"/>
      <c r="AN418" s="152"/>
      <c r="AO418" s="152"/>
      <c r="AP418" s="152"/>
      <c r="AQ418" s="152"/>
      <c r="AR418" s="152"/>
      <c r="AS418" s="152"/>
      <c r="AT418" s="152"/>
      <c r="AU418" s="152"/>
      <c r="AV418" s="152"/>
      <c r="AW418" s="152"/>
      <c r="AX418" s="152"/>
      <c r="AY418" s="152"/>
      <c r="AZ418" s="152"/>
      <c r="BA418" s="152"/>
    </row>
    <row r="419" spans="2:57" s="51" customFormat="1" ht="38.25">
      <c r="B419" s="7" t="s">
        <v>1425</v>
      </c>
      <c r="C419" s="131" t="s">
        <v>1426</v>
      </c>
      <c r="D419" s="62" t="s">
        <v>1387</v>
      </c>
      <c r="E419" s="148" t="s">
        <v>1427</v>
      </c>
      <c r="F419" s="62" t="s">
        <v>1428</v>
      </c>
      <c r="G419" s="11" t="s">
        <v>105</v>
      </c>
      <c r="H419" s="73">
        <v>5</v>
      </c>
      <c r="I419" s="20">
        <v>2400</v>
      </c>
      <c r="J419" s="1"/>
      <c r="K419" s="37"/>
      <c r="L419" s="37"/>
      <c r="M419" s="37"/>
      <c r="N419" s="37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52"/>
      <c r="AG419" s="152"/>
      <c r="AH419" s="152"/>
      <c r="AI419" s="152"/>
      <c r="AJ419" s="152"/>
      <c r="AK419" s="152"/>
      <c r="AL419" s="152"/>
      <c r="AM419" s="152"/>
      <c r="AN419" s="152"/>
      <c r="AO419" s="152"/>
      <c r="AP419" s="152"/>
      <c r="AQ419" s="152"/>
      <c r="AR419" s="152"/>
      <c r="AS419" s="152"/>
      <c r="AT419" s="152"/>
      <c r="AU419" s="152"/>
      <c r="AV419" s="152"/>
      <c r="AW419" s="152"/>
      <c r="AX419" s="152"/>
      <c r="AY419" s="152"/>
      <c r="AZ419" s="152"/>
      <c r="BA419" s="152"/>
    </row>
    <row r="420" spans="2:57" s="51" customFormat="1" ht="38.25">
      <c r="B420" s="7" t="s">
        <v>1429</v>
      </c>
      <c r="C420" s="131" t="s">
        <v>1430</v>
      </c>
      <c r="D420" s="62" t="s">
        <v>1387</v>
      </c>
      <c r="E420" s="148" t="s">
        <v>1431</v>
      </c>
      <c r="F420" s="62" t="s">
        <v>1432</v>
      </c>
      <c r="G420" s="11" t="s">
        <v>105</v>
      </c>
      <c r="H420" s="73">
        <v>10</v>
      </c>
      <c r="I420" s="19">
        <v>4800</v>
      </c>
      <c r="J420" s="1"/>
      <c r="K420" s="37"/>
      <c r="L420" s="37"/>
      <c r="M420" s="37"/>
      <c r="N420" s="37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52"/>
      <c r="AG420" s="152"/>
      <c r="AH420" s="152"/>
      <c r="AI420" s="152"/>
      <c r="AJ420" s="152"/>
      <c r="AK420" s="152"/>
      <c r="AL420" s="152"/>
      <c r="AM420" s="152"/>
      <c r="AN420" s="152"/>
      <c r="AO420" s="152"/>
      <c r="AP420" s="152"/>
      <c r="AQ420" s="152"/>
      <c r="AR420" s="152"/>
      <c r="AS420" s="152"/>
      <c r="AT420" s="152"/>
      <c r="AU420" s="152"/>
      <c r="AV420" s="152"/>
      <c r="AW420" s="152"/>
      <c r="AX420" s="152"/>
      <c r="AY420" s="152"/>
      <c r="AZ420" s="152"/>
      <c r="BA420" s="152"/>
    </row>
    <row r="421" spans="2:57" s="51" customFormat="1" ht="38.25">
      <c r="B421" s="7" t="s">
        <v>1433</v>
      </c>
      <c r="C421" s="131" t="s">
        <v>1434</v>
      </c>
      <c r="D421" s="62" t="s">
        <v>1387</v>
      </c>
      <c r="E421" s="132" t="s">
        <v>1435</v>
      </c>
      <c r="F421" s="62" t="s">
        <v>1436</v>
      </c>
      <c r="G421" s="11" t="s">
        <v>105</v>
      </c>
      <c r="H421" s="151">
        <v>10</v>
      </c>
      <c r="I421" s="19">
        <v>800</v>
      </c>
      <c r="J421" s="1"/>
      <c r="K421" s="37"/>
      <c r="L421" s="37"/>
      <c r="M421" s="37"/>
      <c r="N421" s="37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52"/>
      <c r="AG421" s="152"/>
      <c r="AH421" s="152"/>
      <c r="AI421" s="152"/>
      <c r="AJ421" s="152"/>
      <c r="AK421" s="152"/>
      <c r="AL421" s="152"/>
      <c r="AM421" s="152"/>
      <c r="AN421" s="152"/>
      <c r="AO421" s="152"/>
      <c r="AP421" s="152"/>
      <c r="AQ421" s="152"/>
      <c r="AR421" s="152"/>
      <c r="AS421" s="152"/>
      <c r="AT421" s="152"/>
      <c r="AU421" s="152"/>
      <c r="AV421" s="152"/>
      <c r="AW421" s="152"/>
      <c r="AX421" s="152"/>
      <c r="AY421" s="152"/>
      <c r="AZ421" s="152"/>
      <c r="BA421" s="152"/>
    </row>
    <row r="422" spans="2:57" s="51" customFormat="1" ht="38.25">
      <c r="B422" s="7" t="s">
        <v>1437</v>
      </c>
      <c r="C422" s="131" t="s">
        <v>1418</v>
      </c>
      <c r="D422" s="62" t="s">
        <v>1387</v>
      </c>
      <c r="E422" s="148" t="s">
        <v>1419</v>
      </c>
      <c r="F422" s="62" t="s">
        <v>1438</v>
      </c>
      <c r="G422" s="11" t="s">
        <v>105</v>
      </c>
      <c r="H422" s="151">
        <v>15</v>
      </c>
      <c r="I422" s="74">
        <v>1800</v>
      </c>
      <c r="J422" s="1"/>
      <c r="K422" s="37"/>
      <c r="L422" s="37"/>
      <c r="M422" s="37"/>
      <c r="N422" s="37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52"/>
      <c r="AG422" s="152"/>
      <c r="AH422" s="152"/>
      <c r="AI422" s="152"/>
      <c r="AJ422" s="152"/>
      <c r="AK422" s="152"/>
      <c r="AL422" s="152"/>
      <c r="AM422" s="152"/>
      <c r="AN422" s="152"/>
      <c r="AO422" s="152"/>
      <c r="AP422" s="152"/>
      <c r="AQ422" s="152"/>
      <c r="AR422" s="152"/>
      <c r="AS422" s="152"/>
      <c r="AT422" s="152"/>
      <c r="AU422" s="152"/>
      <c r="AV422" s="152"/>
      <c r="AW422" s="152"/>
      <c r="AX422" s="152"/>
      <c r="AY422" s="152"/>
      <c r="AZ422" s="152"/>
      <c r="BA422" s="152"/>
    </row>
    <row r="423" spans="2:57" s="51" customFormat="1" ht="38.25">
      <c r="B423" s="7" t="s">
        <v>1439</v>
      </c>
      <c r="C423" s="131" t="s">
        <v>1430</v>
      </c>
      <c r="D423" s="62" t="s">
        <v>1387</v>
      </c>
      <c r="E423" s="148" t="s">
        <v>1431</v>
      </c>
      <c r="F423" s="62" t="s">
        <v>1440</v>
      </c>
      <c r="G423" s="11" t="s">
        <v>105</v>
      </c>
      <c r="H423" s="151">
        <v>10</v>
      </c>
      <c r="I423" s="74">
        <v>3100</v>
      </c>
      <c r="J423" s="1"/>
      <c r="K423" s="37"/>
      <c r="L423" s="37"/>
      <c r="M423" s="37"/>
      <c r="N423" s="37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52"/>
      <c r="AG423" s="152"/>
      <c r="AH423" s="152"/>
      <c r="AI423" s="152"/>
      <c r="AJ423" s="152"/>
      <c r="AK423" s="152"/>
      <c r="AL423" s="152"/>
      <c r="AM423" s="152"/>
      <c r="AN423" s="152"/>
      <c r="AO423" s="152"/>
      <c r="AP423" s="152"/>
      <c r="AQ423" s="152"/>
      <c r="AR423" s="152"/>
      <c r="AS423" s="152"/>
      <c r="AT423" s="152"/>
      <c r="AU423" s="152"/>
      <c r="AV423" s="152"/>
      <c r="AW423" s="152"/>
      <c r="AX423" s="152"/>
      <c r="AY423" s="152"/>
      <c r="AZ423" s="152"/>
      <c r="BA423" s="152"/>
    </row>
    <row r="424" spans="2:57" s="51" customFormat="1" ht="38.25">
      <c r="B424" s="7" t="s">
        <v>1441</v>
      </c>
      <c r="C424" s="71" t="s">
        <v>1442</v>
      </c>
      <c r="D424" s="62" t="s">
        <v>1387</v>
      </c>
      <c r="E424" s="148" t="s">
        <v>1443</v>
      </c>
      <c r="F424" s="62" t="s">
        <v>1444</v>
      </c>
      <c r="G424" s="11" t="s">
        <v>105</v>
      </c>
      <c r="H424" s="151">
        <v>5</v>
      </c>
      <c r="I424" s="74">
        <v>900</v>
      </c>
      <c r="J424" s="1"/>
      <c r="K424" s="37"/>
      <c r="L424" s="37"/>
      <c r="M424" s="37"/>
      <c r="N424" s="37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52"/>
      <c r="AG424" s="152"/>
      <c r="AH424" s="152"/>
      <c r="AI424" s="152"/>
      <c r="AJ424" s="152"/>
      <c r="AK424" s="152"/>
      <c r="AL424" s="152"/>
      <c r="AM424" s="152"/>
      <c r="AN424" s="152"/>
      <c r="AO424" s="152"/>
      <c r="AP424" s="152"/>
      <c r="AQ424" s="152"/>
      <c r="AR424" s="152"/>
      <c r="AS424" s="152"/>
      <c r="AT424" s="152"/>
      <c r="AU424" s="152"/>
      <c r="AV424" s="152"/>
      <c r="AW424" s="152"/>
      <c r="AX424" s="152"/>
      <c r="AY424" s="152"/>
      <c r="AZ424" s="152"/>
      <c r="BA424" s="152"/>
    </row>
    <row r="425" spans="2:57" s="51" customFormat="1" ht="38.25">
      <c r="B425" s="7" t="s">
        <v>1445</v>
      </c>
      <c r="C425" s="25" t="s">
        <v>1426</v>
      </c>
      <c r="D425" s="62" t="s">
        <v>1387</v>
      </c>
      <c r="E425" s="148" t="s">
        <v>1427</v>
      </c>
      <c r="F425" s="62" t="s">
        <v>1446</v>
      </c>
      <c r="G425" s="11" t="s">
        <v>105</v>
      </c>
      <c r="H425" s="151">
        <v>5</v>
      </c>
      <c r="I425" s="74">
        <v>1600</v>
      </c>
      <c r="J425" s="1"/>
      <c r="K425" s="37"/>
      <c r="L425" s="37"/>
      <c r="M425" s="37"/>
      <c r="N425" s="37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52"/>
      <c r="AG425" s="152"/>
      <c r="AH425" s="152"/>
      <c r="AI425" s="152"/>
      <c r="AJ425" s="152"/>
      <c r="AK425" s="152"/>
      <c r="AL425" s="152"/>
      <c r="AM425" s="152"/>
      <c r="AN425" s="152"/>
      <c r="AO425" s="152"/>
      <c r="AP425" s="152"/>
      <c r="AQ425" s="152"/>
      <c r="AR425" s="152"/>
      <c r="AS425" s="152"/>
      <c r="AT425" s="152"/>
      <c r="AU425" s="152"/>
      <c r="AV425" s="152"/>
      <c r="AW425" s="152"/>
      <c r="AX425" s="152"/>
      <c r="AY425" s="152"/>
      <c r="AZ425" s="152"/>
      <c r="BA425" s="152"/>
    </row>
    <row r="426" spans="2:57" s="51" customFormat="1" ht="38.25">
      <c r="B426" s="7" t="s">
        <v>1447</v>
      </c>
      <c r="C426" s="25" t="s">
        <v>1448</v>
      </c>
      <c r="D426" s="62" t="s">
        <v>1387</v>
      </c>
      <c r="E426" s="148" t="s">
        <v>1419</v>
      </c>
      <c r="F426" s="62" t="s">
        <v>1449</v>
      </c>
      <c r="G426" s="11" t="s">
        <v>105</v>
      </c>
      <c r="H426" s="151">
        <v>10</v>
      </c>
      <c r="I426" s="74">
        <v>2200</v>
      </c>
      <c r="J426" s="1"/>
      <c r="K426" s="37"/>
      <c r="L426" s="37"/>
      <c r="M426" s="37"/>
      <c r="N426" s="37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52"/>
      <c r="AG426" s="152"/>
      <c r="AH426" s="152"/>
      <c r="AI426" s="152"/>
      <c r="AJ426" s="152"/>
      <c r="AK426" s="152"/>
      <c r="AL426" s="152"/>
      <c r="AM426" s="152"/>
      <c r="AN426" s="152"/>
      <c r="AO426" s="152"/>
      <c r="AP426" s="152"/>
      <c r="AQ426" s="152"/>
      <c r="AR426" s="152"/>
      <c r="AS426" s="152"/>
      <c r="AT426" s="152"/>
      <c r="AU426" s="152"/>
      <c r="AV426" s="152"/>
      <c r="AW426" s="152"/>
      <c r="AX426" s="152"/>
      <c r="AY426" s="152"/>
      <c r="AZ426" s="152"/>
      <c r="BA426" s="152"/>
    </row>
    <row r="427" spans="2:57" s="51" customFormat="1" ht="38.25">
      <c r="B427" s="7" t="s">
        <v>1450</v>
      </c>
      <c r="C427" s="25" t="s">
        <v>1451</v>
      </c>
      <c r="D427" s="62" t="s">
        <v>1387</v>
      </c>
      <c r="E427" s="148" t="s">
        <v>1423</v>
      </c>
      <c r="F427" s="62" t="s">
        <v>1452</v>
      </c>
      <c r="G427" s="11" t="s">
        <v>105</v>
      </c>
      <c r="H427" s="151">
        <v>10</v>
      </c>
      <c r="I427" s="74">
        <v>3400</v>
      </c>
      <c r="J427" s="1"/>
      <c r="K427" s="37"/>
      <c r="L427" s="37"/>
      <c r="M427" s="37"/>
      <c r="N427" s="37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52"/>
      <c r="AG427" s="152"/>
      <c r="AH427" s="152"/>
      <c r="AI427" s="152"/>
      <c r="AJ427" s="152"/>
      <c r="AK427" s="152"/>
      <c r="AL427" s="152"/>
      <c r="AM427" s="152"/>
      <c r="AN427" s="152"/>
      <c r="AO427" s="152"/>
      <c r="AP427" s="152"/>
      <c r="AQ427" s="152"/>
      <c r="AR427" s="152"/>
      <c r="AS427" s="152"/>
      <c r="AT427" s="152"/>
      <c r="AU427" s="152"/>
      <c r="AV427" s="152"/>
      <c r="AW427" s="152"/>
      <c r="AX427" s="152"/>
      <c r="AY427" s="152"/>
      <c r="AZ427" s="152"/>
      <c r="BA427" s="152"/>
    </row>
    <row r="428" spans="2:57" s="51" customFormat="1" ht="38.25">
      <c r="B428" s="7" t="s">
        <v>1453</v>
      </c>
      <c r="C428" s="131" t="s">
        <v>1454</v>
      </c>
      <c r="D428" s="62" t="s">
        <v>1387</v>
      </c>
      <c r="E428" s="148" t="s">
        <v>1431</v>
      </c>
      <c r="F428" s="62" t="s">
        <v>1455</v>
      </c>
      <c r="G428" s="11" t="s">
        <v>105</v>
      </c>
      <c r="H428" s="73">
        <v>5</v>
      </c>
      <c r="I428" s="74">
        <v>4100</v>
      </c>
      <c r="J428" s="1"/>
      <c r="K428" s="37"/>
      <c r="L428" s="37"/>
      <c r="M428" s="37"/>
      <c r="N428" s="37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52"/>
      <c r="AG428" s="152"/>
      <c r="AH428" s="152"/>
      <c r="AI428" s="152"/>
      <c r="AJ428" s="152"/>
      <c r="AK428" s="152"/>
      <c r="AL428" s="152"/>
      <c r="AM428" s="152"/>
      <c r="AN428" s="152"/>
      <c r="AO428" s="152"/>
      <c r="AP428" s="152"/>
      <c r="AQ428" s="152"/>
      <c r="AR428" s="152"/>
      <c r="AS428" s="152"/>
      <c r="AT428" s="152"/>
      <c r="AU428" s="152"/>
      <c r="AV428" s="152"/>
      <c r="AW428" s="152"/>
      <c r="AX428" s="152"/>
      <c r="AY428" s="152"/>
      <c r="AZ428" s="152"/>
      <c r="BA428" s="152"/>
    </row>
    <row r="429" spans="2:57" s="51" customFormat="1" ht="25.5">
      <c r="B429" s="7" t="s">
        <v>1456</v>
      </c>
      <c r="C429" s="25" t="s">
        <v>1457</v>
      </c>
      <c r="D429" s="25" t="s">
        <v>1458</v>
      </c>
      <c r="E429" s="110" t="s">
        <v>1459</v>
      </c>
      <c r="F429" s="25"/>
      <c r="G429" s="8" t="s">
        <v>105</v>
      </c>
      <c r="H429" s="73">
        <v>10</v>
      </c>
      <c r="I429" s="20">
        <v>3320</v>
      </c>
      <c r="J429" s="1"/>
      <c r="K429" s="37"/>
      <c r="L429" s="37"/>
      <c r="M429" s="37"/>
      <c r="N429" s="37"/>
      <c r="O429" s="8"/>
      <c r="P429" s="8"/>
      <c r="Q429" s="8"/>
      <c r="R429" s="26"/>
      <c r="S429" s="26"/>
      <c r="T429" s="8" t="s">
        <v>4264</v>
      </c>
      <c r="U429" s="8" t="s">
        <v>4177</v>
      </c>
      <c r="V429" s="26">
        <v>12</v>
      </c>
      <c r="W429" s="26">
        <v>3236.37</v>
      </c>
      <c r="X429" s="8"/>
      <c r="Y429" s="8"/>
      <c r="Z429" s="26"/>
      <c r="AA429" s="26"/>
      <c r="AB429" s="10"/>
      <c r="AC429" s="10"/>
      <c r="AD429" s="10"/>
      <c r="AE429" s="10"/>
      <c r="AF429" s="152"/>
      <c r="AG429" s="152"/>
      <c r="AH429" s="152"/>
      <c r="AI429" s="152"/>
      <c r="AJ429" s="152"/>
      <c r="AK429" s="152"/>
      <c r="AL429" s="152"/>
      <c r="AM429" s="152"/>
      <c r="AN429" s="152"/>
      <c r="AO429" s="152"/>
      <c r="AP429" s="152"/>
      <c r="AQ429" s="152"/>
      <c r="AR429" s="152"/>
      <c r="AS429" s="152"/>
      <c r="AT429" s="152"/>
      <c r="AU429" s="152"/>
      <c r="AV429" s="152"/>
      <c r="AW429" s="152"/>
      <c r="AX429" s="152"/>
      <c r="AY429" s="152"/>
      <c r="AZ429" s="152"/>
      <c r="BA429" s="152"/>
    </row>
    <row r="430" spans="2:57" s="51" customFormat="1" ht="25.5">
      <c r="B430" s="7" t="s">
        <v>1460</v>
      </c>
      <c r="C430" s="25" t="s">
        <v>1461</v>
      </c>
      <c r="D430" s="25" t="s">
        <v>1458</v>
      </c>
      <c r="E430" s="110" t="s">
        <v>1462</v>
      </c>
      <c r="F430" s="25"/>
      <c r="G430" s="8" t="s">
        <v>105</v>
      </c>
      <c r="H430" s="73">
        <v>10</v>
      </c>
      <c r="I430" s="20">
        <v>3445</v>
      </c>
      <c r="J430" s="1"/>
      <c r="K430" s="37"/>
      <c r="L430" s="37"/>
      <c r="M430" s="37"/>
      <c r="N430" s="37"/>
      <c r="O430" s="8"/>
      <c r="P430" s="8"/>
      <c r="Q430" s="8"/>
      <c r="R430" s="26"/>
      <c r="S430" s="26"/>
      <c r="T430" s="8" t="s">
        <v>4264</v>
      </c>
      <c r="U430" s="8" t="s">
        <v>4177</v>
      </c>
      <c r="V430" s="26">
        <v>10</v>
      </c>
      <c r="W430" s="26">
        <v>3361.38</v>
      </c>
      <c r="X430" s="8"/>
      <c r="Y430" s="8"/>
      <c r="Z430" s="26"/>
      <c r="AA430" s="26"/>
      <c r="AB430" s="10"/>
      <c r="AC430" s="10"/>
      <c r="AD430" s="10"/>
      <c r="AE430" s="10"/>
      <c r="AF430" s="152"/>
      <c r="AG430" s="152"/>
      <c r="AH430" s="152"/>
      <c r="AI430" s="152"/>
      <c r="AJ430" s="152"/>
      <c r="AK430" s="152"/>
      <c r="AL430" s="152"/>
      <c r="AM430" s="152"/>
      <c r="AN430" s="152"/>
      <c r="AO430" s="152"/>
      <c r="AP430" s="152"/>
      <c r="AQ430" s="152"/>
      <c r="AR430" s="152"/>
      <c r="AS430" s="152"/>
      <c r="AT430" s="152"/>
      <c r="AU430" s="152"/>
      <c r="AV430" s="152"/>
      <c r="AW430" s="152"/>
      <c r="AX430" s="152"/>
      <c r="AY430" s="152"/>
      <c r="AZ430" s="152"/>
      <c r="BA430" s="152"/>
    </row>
    <row r="431" spans="2:57" s="51" customFormat="1" ht="293.25">
      <c r="B431" s="7" t="s">
        <v>1463</v>
      </c>
      <c r="C431" s="70" t="s">
        <v>1464</v>
      </c>
      <c r="D431" s="25" t="s">
        <v>1465</v>
      </c>
      <c r="E431" s="110" t="s">
        <v>1466</v>
      </c>
      <c r="F431" s="71" t="s">
        <v>1467</v>
      </c>
      <c r="G431" s="13" t="s">
        <v>125</v>
      </c>
      <c r="H431" s="106">
        <v>100</v>
      </c>
      <c r="I431" s="81">
        <v>365</v>
      </c>
      <c r="J431" s="1"/>
      <c r="K431" s="37"/>
      <c r="L431" s="37"/>
      <c r="M431" s="37"/>
      <c r="N431" s="37"/>
      <c r="O431" s="13" t="s">
        <v>4267</v>
      </c>
      <c r="P431" s="13" t="s">
        <v>4177</v>
      </c>
      <c r="Q431" s="13"/>
      <c r="R431" s="53">
        <v>306</v>
      </c>
      <c r="S431" s="53">
        <v>395</v>
      </c>
      <c r="T431" s="8" t="s">
        <v>4184</v>
      </c>
      <c r="U431" s="10" t="s">
        <v>4177</v>
      </c>
      <c r="V431" s="7">
        <v>245</v>
      </c>
      <c r="W431" s="7">
        <v>432</v>
      </c>
      <c r="X431" s="13" t="s">
        <v>4184</v>
      </c>
      <c r="Y431" s="10" t="s">
        <v>4177</v>
      </c>
      <c r="Z431" s="52">
        <v>1000</v>
      </c>
      <c r="AA431" s="53">
        <v>429</v>
      </c>
      <c r="AB431" s="10"/>
      <c r="AC431" s="10"/>
      <c r="AD431" s="10"/>
      <c r="AE431" s="10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</row>
    <row r="432" spans="2:57" s="51" customFormat="1" ht="38.25">
      <c r="B432" s="7" t="s">
        <v>1468</v>
      </c>
      <c r="C432" s="25" t="s">
        <v>1469</v>
      </c>
      <c r="D432" s="25" t="s">
        <v>1470</v>
      </c>
      <c r="E432" s="110" t="s">
        <v>1471</v>
      </c>
      <c r="F432" s="25" t="s">
        <v>1472</v>
      </c>
      <c r="G432" s="26" t="s">
        <v>51</v>
      </c>
      <c r="H432" s="10">
        <v>2</v>
      </c>
      <c r="I432" s="19">
        <v>954.4</v>
      </c>
      <c r="J432" s="1" t="s">
        <v>4303</v>
      </c>
      <c r="K432" s="37" t="s">
        <v>4177</v>
      </c>
      <c r="L432" s="37"/>
      <c r="M432" s="37">
        <v>5</v>
      </c>
      <c r="N432" s="37">
        <v>892.98</v>
      </c>
      <c r="O432" s="13" t="s">
        <v>4239</v>
      </c>
      <c r="P432" s="13" t="s">
        <v>4177</v>
      </c>
      <c r="Q432" s="8"/>
      <c r="R432" s="124">
        <v>20</v>
      </c>
      <c r="S432" s="7">
        <v>939</v>
      </c>
      <c r="T432" s="8"/>
      <c r="U432" s="10"/>
      <c r="V432" s="7"/>
      <c r="W432" s="7"/>
      <c r="X432" s="8"/>
      <c r="Y432" s="10"/>
      <c r="Z432" s="7"/>
      <c r="AA432" s="7"/>
      <c r="AB432" s="10"/>
      <c r="AC432" s="10"/>
      <c r="AD432" s="10"/>
      <c r="AE432" s="10"/>
    </row>
    <row r="433" spans="2:57" s="51" customFormat="1" ht="38.25">
      <c r="B433" s="7" t="s">
        <v>1473</v>
      </c>
      <c r="C433" s="25" t="s">
        <v>1469</v>
      </c>
      <c r="D433" s="25" t="s">
        <v>1470</v>
      </c>
      <c r="E433" s="110" t="s">
        <v>1471</v>
      </c>
      <c r="F433" s="25" t="s">
        <v>1474</v>
      </c>
      <c r="G433" s="26" t="s">
        <v>51</v>
      </c>
      <c r="H433" s="10">
        <v>16</v>
      </c>
      <c r="I433" s="19">
        <v>954.4</v>
      </c>
      <c r="J433" s="1"/>
      <c r="K433" s="37"/>
      <c r="L433" s="37"/>
      <c r="M433" s="37"/>
      <c r="N433" s="37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</row>
    <row r="434" spans="2:57" s="51" customFormat="1" ht="38.25">
      <c r="B434" s="7" t="s">
        <v>1475</v>
      </c>
      <c r="C434" s="25" t="s">
        <v>1469</v>
      </c>
      <c r="D434" s="25" t="s">
        <v>1470</v>
      </c>
      <c r="E434" s="110" t="s">
        <v>1471</v>
      </c>
      <c r="F434" s="25" t="s">
        <v>1476</v>
      </c>
      <c r="G434" s="26" t="s">
        <v>51</v>
      </c>
      <c r="H434" s="10">
        <v>9</v>
      </c>
      <c r="I434" s="19">
        <v>954.4</v>
      </c>
      <c r="J434" s="1"/>
      <c r="K434" s="37"/>
      <c r="L434" s="37"/>
      <c r="M434" s="37"/>
      <c r="N434" s="37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</row>
    <row r="435" spans="2:57" s="51" customFormat="1" ht="51">
      <c r="B435" s="7" t="s">
        <v>1477</v>
      </c>
      <c r="C435" s="54" t="s">
        <v>1478</v>
      </c>
      <c r="D435" s="54" t="s">
        <v>1479</v>
      </c>
      <c r="E435" s="153" t="s">
        <v>1480</v>
      </c>
      <c r="F435" s="25"/>
      <c r="G435" s="8" t="s">
        <v>125</v>
      </c>
      <c r="H435" s="56">
        <v>100</v>
      </c>
      <c r="I435" s="76">
        <v>282</v>
      </c>
      <c r="J435" s="1" t="s">
        <v>4306</v>
      </c>
      <c r="K435" s="37" t="s">
        <v>4177</v>
      </c>
      <c r="L435" s="37"/>
      <c r="M435" s="37">
        <v>50</v>
      </c>
      <c r="N435" s="37">
        <v>263.39</v>
      </c>
      <c r="O435" s="13"/>
      <c r="P435" s="13"/>
      <c r="Q435" s="13"/>
      <c r="R435" s="53"/>
      <c r="S435" s="53"/>
      <c r="T435" s="13"/>
      <c r="U435" s="58"/>
      <c r="V435" s="53"/>
      <c r="W435" s="53"/>
      <c r="X435" s="8" t="s">
        <v>4192</v>
      </c>
      <c r="Y435" s="10"/>
      <c r="Z435" s="7">
        <v>200</v>
      </c>
      <c r="AA435" s="7">
        <v>2956</v>
      </c>
      <c r="AB435" s="10"/>
      <c r="AC435" s="10"/>
      <c r="AD435" s="10"/>
      <c r="AE435" s="10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</row>
    <row r="436" spans="2:57" s="51" customFormat="1" ht="89.25">
      <c r="B436" s="7" t="s">
        <v>1481</v>
      </c>
      <c r="C436" s="44" t="s">
        <v>1482</v>
      </c>
      <c r="D436" s="44" t="s">
        <v>1483</v>
      </c>
      <c r="E436" s="143" t="s">
        <v>1484</v>
      </c>
      <c r="F436" s="25" t="s">
        <v>1485</v>
      </c>
      <c r="G436" s="26" t="s">
        <v>51</v>
      </c>
      <c r="H436" s="10">
        <v>10</v>
      </c>
      <c r="I436" s="19">
        <v>27705</v>
      </c>
      <c r="J436" s="1" t="s">
        <v>4315</v>
      </c>
      <c r="K436" s="37" t="s">
        <v>4177</v>
      </c>
      <c r="L436" s="37"/>
      <c r="M436" s="37">
        <v>3</v>
      </c>
      <c r="N436" s="37">
        <v>25892.86</v>
      </c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</row>
    <row r="437" spans="2:57" s="51" customFormat="1" ht="63.75">
      <c r="B437" s="7" t="s">
        <v>1486</v>
      </c>
      <c r="C437" s="48" t="s">
        <v>1487</v>
      </c>
      <c r="D437" s="25" t="s">
        <v>1488</v>
      </c>
      <c r="E437" s="110" t="s">
        <v>1489</v>
      </c>
      <c r="F437" s="25" t="s">
        <v>1490</v>
      </c>
      <c r="G437" s="26" t="s">
        <v>51</v>
      </c>
      <c r="H437" s="10">
        <v>12</v>
      </c>
      <c r="I437" s="19">
        <v>51397</v>
      </c>
      <c r="J437" s="1" t="s">
        <v>4341</v>
      </c>
      <c r="K437" s="37" t="s">
        <v>4177</v>
      </c>
      <c r="L437" s="37"/>
      <c r="M437" s="37">
        <v>4</v>
      </c>
      <c r="N437" s="37">
        <v>48035.71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</row>
    <row r="438" spans="2:57" s="17" customFormat="1" ht="51">
      <c r="B438" s="7" t="s">
        <v>1491</v>
      </c>
      <c r="C438" s="48" t="s">
        <v>1492</v>
      </c>
      <c r="D438" s="44" t="s">
        <v>1493</v>
      </c>
      <c r="E438" s="143" t="s">
        <v>1494</v>
      </c>
      <c r="F438" s="25" t="s">
        <v>1495</v>
      </c>
      <c r="G438" s="26" t="s">
        <v>51</v>
      </c>
      <c r="H438" s="10">
        <v>10</v>
      </c>
      <c r="I438" s="19">
        <v>242940</v>
      </c>
      <c r="J438" s="1" t="s">
        <v>4342</v>
      </c>
      <c r="K438" s="37" t="s">
        <v>4177</v>
      </c>
      <c r="L438" s="37"/>
      <c r="M438" s="37">
        <v>3</v>
      </c>
      <c r="N438" s="37">
        <v>237948.4</v>
      </c>
      <c r="O438" s="8"/>
      <c r="P438" s="8"/>
      <c r="Q438" s="8"/>
      <c r="R438" s="26"/>
      <c r="S438" s="26"/>
      <c r="T438" s="8"/>
      <c r="U438" s="8"/>
      <c r="V438" s="26"/>
      <c r="W438" s="26"/>
      <c r="X438" s="13" t="s">
        <v>4269</v>
      </c>
      <c r="Y438" s="58" t="s">
        <v>4177</v>
      </c>
      <c r="Z438" s="53">
        <v>2</v>
      </c>
      <c r="AA438" s="53">
        <f>41796*4.88</f>
        <v>203964.47999999998</v>
      </c>
      <c r="AB438" s="10"/>
      <c r="AC438" s="10"/>
      <c r="AD438" s="10"/>
      <c r="AE438" s="10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51"/>
      <c r="AZ438" s="51"/>
      <c r="BA438" s="51"/>
      <c r="BB438" s="51"/>
      <c r="BC438" s="51"/>
      <c r="BD438" s="51"/>
      <c r="BE438" s="51"/>
    </row>
    <row r="439" spans="2:57" s="51" customFormat="1" ht="25.5">
      <c r="B439" s="7" t="s">
        <v>1496</v>
      </c>
      <c r="C439" s="154" t="s">
        <v>1497</v>
      </c>
      <c r="D439" s="25" t="s">
        <v>1498</v>
      </c>
      <c r="E439" s="155" t="s">
        <v>1499</v>
      </c>
      <c r="F439" s="62"/>
      <c r="G439" s="8" t="s">
        <v>1500</v>
      </c>
      <c r="H439" s="56">
        <v>3</v>
      </c>
      <c r="I439" s="20">
        <v>514</v>
      </c>
      <c r="J439" s="1" t="s">
        <v>4343</v>
      </c>
      <c r="K439" s="37" t="s">
        <v>4177</v>
      </c>
      <c r="L439" s="37"/>
      <c r="M439" s="37">
        <v>3</v>
      </c>
      <c r="N439" s="37">
        <v>500</v>
      </c>
      <c r="O439" s="13"/>
      <c r="P439" s="13"/>
      <c r="Q439" s="13"/>
      <c r="R439" s="53"/>
      <c r="S439" s="53"/>
      <c r="T439" s="8" t="s">
        <v>4199</v>
      </c>
      <c r="U439" s="10" t="s">
        <v>4177</v>
      </c>
      <c r="V439" s="7">
        <v>3</v>
      </c>
      <c r="W439" s="7">
        <v>500</v>
      </c>
      <c r="X439" s="13"/>
      <c r="Y439" s="58"/>
      <c r="Z439" s="53"/>
      <c r="AA439" s="53"/>
      <c r="AB439" s="10"/>
      <c r="AC439" s="10"/>
      <c r="AD439" s="10"/>
      <c r="AE439" s="10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</row>
    <row r="440" spans="2:57" s="51" customFormat="1" ht="38.25">
      <c r="B440" s="7" t="s">
        <v>1501</v>
      </c>
      <c r="C440" s="48" t="s">
        <v>1502</v>
      </c>
      <c r="D440" s="25" t="s">
        <v>1503</v>
      </c>
      <c r="E440" s="110" t="s">
        <v>1504</v>
      </c>
      <c r="F440" s="25" t="s">
        <v>1505</v>
      </c>
      <c r="G440" s="26" t="s">
        <v>51</v>
      </c>
      <c r="H440" s="10">
        <v>10</v>
      </c>
      <c r="I440" s="19">
        <v>1910</v>
      </c>
      <c r="J440" s="1" t="s">
        <v>4303</v>
      </c>
      <c r="K440" s="37" t="s">
        <v>4177</v>
      </c>
      <c r="L440" s="37"/>
      <c r="M440" s="37">
        <v>16</v>
      </c>
      <c r="N440" s="37">
        <v>1785.71</v>
      </c>
      <c r="O440" s="8" t="s">
        <v>4176</v>
      </c>
      <c r="P440" s="8" t="s">
        <v>4177</v>
      </c>
      <c r="Q440" s="8"/>
      <c r="R440" s="7">
        <v>44</v>
      </c>
      <c r="S440" s="7">
        <v>2000</v>
      </c>
      <c r="T440" s="8"/>
      <c r="U440" s="10"/>
      <c r="V440" s="7"/>
      <c r="W440" s="7"/>
      <c r="X440" s="13" t="s">
        <v>4257</v>
      </c>
      <c r="Y440" s="58" t="s">
        <v>4177</v>
      </c>
      <c r="Z440" s="53">
        <v>25</v>
      </c>
      <c r="AA440" s="53">
        <v>1500</v>
      </c>
      <c r="AB440" s="10"/>
      <c r="AC440" s="10"/>
      <c r="AD440" s="10"/>
      <c r="AE440" s="10"/>
    </row>
    <row r="441" spans="2:57" s="51" customFormat="1" ht="38.25">
      <c r="B441" s="7" t="s">
        <v>1506</v>
      </c>
      <c r="C441" s="48" t="s">
        <v>1502</v>
      </c>
      <c r="D441" s="25" t="s">
        <v>1503</v>
      </c>
      <c r="E441" s="110" t="s">
        <v>1504</v>
      </c>
      <c r="F441" s="25" t="s">
        <v>1507</v>
      </c>
      <c r="G441" s="26" t="s">
        <v>51</v>
      </c>
      <c r="H441" s="10">
        <v>35</v>
      </c>
      <c r="I441" s="19">
        <v>1910</v>
      </c>
      <c r="J441" s="1" t="s">
        <v>4315</v>
      </c>
      <c r="K441" s="37" t="s">
        <v>4177</v>
      </c>
      <c r="L441" s="37"/>
      <c r="M441" s="37">
        <v>3</v>
      </c>
      <c r="N441" s="37">
        <v>1785.71</v>
      </c>
      <c r="O441" s="13"/>
      <c r="P441" s="13"/>
      <c r="Q441" s="13"/>
      <c r="R441" s="53"/>
      <c r="S441" s="53"/>
      <c r="T441" s="8" t="s">
        <v>4176</v>
      </c>
      <c r="U441" s="10" t="s">
        <v>4177</v>
      </c>
      <c r="V441" s="7">
        <v>15</v>
      </c>
      <c r="W441" s="7">
        <v>2000</v>
      </c>
      <c r="X441" s="8" t="s">
        <v>4212</v>
      </c>
      <c r="Y441" s="58" t="s">
        <v>4177</v>
      </c>
      <c r="Z441" s="7">
        <v>1</v>
      </c>
      <c r="AA441" s="7">
        <v>2000</v>
      </c>
      <c r="AB441" s="10"/>
      <c r="AC441" s="10"/>
      <c r="AD441" s="10"/>
      <c r="AE441" s="10"/>
    </row>
    <row r="442" spans="2:57" s="51" customFormat="1" ht="38.25">
      <c r="B442" s="7" t="s">
        <v>1508</v>
      </c>
      <c r="C442" s="25" t="s">
        <v>1509</v>
      </c>
      <c r="D442" s="25" t="s">
        <v>1510</v>
      </c>
      <c r="E442" s="110" t="s">
        <v>1511</v>
      </c>
      <c r="F442" s="83"/>
      <c r="G442" s="8" t="s">
        <v>148</v>
      </c>
      <c r="H442" s="8">
        <v>2</v>
      </c>
      <c r="I442" s="20">
        <v>6114</v>
      </c>
      <c r="J442" s="1" t="s">
        <v>4306</v>
      </c>
      <c r="K442" s="37" t="s">
        <v>4177</v>
      </c>
      <c r="L442" s="37"/>
      <c r="M442" s="37">
        <v>2</v>
      </c>
      <c r="N442" s="37">
        <v>5714.29</v>
      </c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</row>
    <row r="443" spans="2:57" s="51" customFormat="1" ht="165.75">
      <c r="B443" s="7" t="s">
        <v>1512</v>
      </c>
      <c r="C443" s="25" t="s">
        <v>1513</v>
      </c>
      <c r="D443" s="25" t="s">
        <v>1514</v>
      </c>
      <c r="E443" s="110" t="s">
        <v>1515</v>
      </c>
      <c r="F443" s="25" t="s">
        <v>1516</v>
      </c>
      <c r="G443" s="13" t="s">
        <v>125</v>
      </c>
      <c r="H443" s="106">
        <v>500</v>
      </c>
      <c r="I443" s="81">
        <v>500</v>
      </c>
      <c r="J443" s="1" t="s">
        <v>4385</v>
      </c>
      <c r="K443" s="37" t="s">
        <v>4177</v>
      </c>
      <c r="L443" s="37"/>
      <c r="M443" s="37">
        <v>288</v>
      </c>
      <c r="N443" s="37">
        <v>569.64</v>
      </c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</row>
    <row r="444" spans="2:57" s="51" customFormat="1" ht="76.5">
      <c r="B444" s="7" t="s">
        <v>1517</v>
      </c>
      <c r="C444" s="25" t="s">
        <v>1518</v>
      </c>
      <c r="D444" s="25" t="s">
        <v>1519</v>
      </c>
      <c r="E444" s="110" t="s">
        <v>1520</v>
      </c>
      <c r="F444" s="25" t="s">
        <v>1521</v>
      </c>
      <c r="G444" s="8" t="s">
        <v>1522</v>
      </c>
      <c r="H444" s="80">
        <v>100</v>
      </c>
      <c r="I444" s="81">
        <v>135</v>
      </c>
      <c r="J444" s="1" t="s">
        <v>4344</v>
      </c>
      <c r="K444" s="37" t="s">
        <v>4177</v>
      </c>
      <c r="L444" s="37"/>
      <c r="M444" s="37">
        <v>100</v>
      </c>
      <c r="N444" s="37">
        <v>135</v>
      </c>
      <c r="O444" s="8" t="s">
        <v>4270</v>
      </c>
      <c r="P444" s="8" t="s">
        <v>4177</v>
      </c>
      <c r="Q444" s="8"/>
      <c r="R444" s="26">
        <v>100</v>
      </c>
      <c r="S444" s="53">
        <v>480</v>
      </c>
      <c r="T444" s="13"/>
      <c r="U444" s="58"/>
      <c r="V444" s="53"/>
      <c r="W444" s="53"/>
      <c r="X444" s="13" t="s">
        <v>4220</v>
      </c>
      <c r="Y444" s="58" t="s">
        <v>4177</v>
      </c>
      <c r="Z444" s="53">
        <v>50</v>
      </c>
      <c r="AA444" s="53">
        <v>400</v>
      </c>
      <c r="AB444" s="10"/>
      <c r="AC444" s="10"/>
      <c r="AD444" s="10"/>
      <c r="AE444" s="10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</row>
    <row r="445" spans="2:57" s="51" customFormat="1" ht="89.25">
      <c r="B445" s="7" t="s">
        <v>1523</v>
      </c>
      <c r="C445" s="25" t="s">
        <v>1524</v>
      </c>
      <c r="D445" s="25" t="s">
        <v>1519</v>
      </c>
      <c r="E445" s="110" t="s">
        <v>1525</v>
      </c>
      <c r="F445" s="49" t="s">
        <v>1526</v>
      </c>
      <c r="G445" s="13" t="s">
        <v>105</v>
      </c>
      <c r="H445" s="80">
        <v>50</v>
      </c>
      <c r="I445" s="81">
        <v>500</v>
      </c>
      <c r="J445" s="1" t="s">
        <v>4344</v>
      </c>
      <c r="K445" s="37" t="s">
        <v>4177</v>
      </c>
      <c r="L445" s="37"/>
      <c r="M445" s="37">
        <v>50</v>
      </c>
      <c r="N445" s="37">
        <v>500</v>
      </c>
      <c r="O445" s="8" t="s">
        <v>4270</v>
      </c>
      <c r="P445" s="13" t="s">
        <v>4177</v>
      </c>
      <c r="Q445" s="13"/>
      <c r="R445" s="53">
        <v>200</v>
      </c>
      <c r="S445" s="53">
        <v>560</v>
      </c>
      <c r="T445" s="13"/>
      <c r="U445" s="58"/>
      <c r="V445" s="53"/>
      <c r="W445" s="53"/>
      <c r="X445" s="13" t="s">
        <v>4220</v>
      </c>
      <c r="Y445" s="58" t="s">
        <v>4177</v>
      </c>
      <c r="Z445" s="53">
        <v>50</v>
      </c>
      <c r="AA445" s="53">
        <v>400</v>
      </c>
      <c r="AB445" s="10"/>
      <c r="AC445" s="10"/>
      <c r="AD445" s="10"/>
      <c r="AE445" s="10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</row>
    <row r="446" spans="2:57" s="51" customFormat="1" ht="51.75">
      <c r="B446" s="7" t="s">
        <v>1527</v>
      </c>
      <c r="C446" s="54" t="s">
        <v>1528</v>
      </c>
      <c r="D446" s="94" t="s">
        <v>1529</v>
      </c>
      <c r="E446" s="153" t="s">
        <v>1530</v>
      </c>
      <c r="F446" s="25" t="s">
        <v>168</v>
      </c>
      <c r="G446" s="8" t="s">
        <v>125</v>
      </c>
      <c r="H446" s="56">
        <v>1400</v>
      </c>
      <c r="I446" s="76">
        <v>596</v>
      </c>
      <c r="J446" s="1" t="s">
        <v>4306</v>
      </c>
      <c r="K446" s="37" t="s">
        <v>4177</v>
      </c>
      <c r="L446" s="37"/>
      <c r="M446" s="37">
        <v>1400</v>
      </c>
      <c r="N446" s="37">
        <v>557.14</v>
      </c>
      <c r="O446" s="8" t="s">
        <v>4192</v>
      </c>
      <c r="P446" s="13" t="s">
        <v>4177</v>
      </c>
      <c r="Q446" s="13"/>
      <c r="R446" s="53">
        <v>800</v>
      </c>
      <c r="S446" s="53">
        <v>624</v>
      </c>
      <c r="T446" s="8" t="s">
        <v>4192</v>
      </c>
      <c r="U446" s="10" t="s">
        <v>4177</v>
      </c>
      <c r="V446" s="7">
        <v>0.5</v>
      </c>
      <c r="W446" s="7">
        <v>1200</v>
      </c>
      <c r="X446" s="8" t="s">
        <v>4192</v>
      </c>
      <c r="Y446" s="10" t="s">
        <v>4177</v>
      </c>
      <c r="Z446" s="7">
        <v>1400</v>
      </c>
      <c r="AA446" s="7">
        <v>623</v>
      </c>
      <c r="AB446" s="10"/>
      <c r="AC446" s="10"/>
      <c r="AD446" s="10"/>
      <c r="AE446" s="10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</row>
    <row r="447" spans="2:57" s="51" customFormat="1" ht="51">
      <c r="B447" s="7" t="s">
        <v>1531</v>
      </c>
      <c r="C447" s="25" t="s">
        <v>1532</v>
      </c>
      <c r="D447" s="25" t="s">
        <v>1533</v>
      </c>
      <c r="E447" s="110" t="s">
        <v>1534</v>
      </c>
      <c r="F447" s="79" t="s">
        <v>1535</v>
      </c>
      <c r="G447" s="8" t="s">
        <v>125</v>
      </c>
      <c r="H447" s="56">
        <v>3</v>
      </c>
      <c r="I447" s="20">
        <v>13100</v>
      </c>
      <c r="J447" s="1" t="s">
        <v>4344</v>
      </c>
      <c r="K447" s="37" t="s">
        <v>4177</v>
      </c>
      <c r="L447" s="37"/>
      <c r="M447" s="37">
        <v>3</v>
      </c>
      <c r="N447" s="37">
        <v>13000</v>
      </c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</row>
    <row r="448" spans="2:57" s="51" customFormat="1" ht="25.5">
      <c r="B448" s="7" t="s">
        <v>1536</v>
      </c>
      <c r="C448" s="48" t="s">
        <v>1537</v>
      </c>
      <c r="D448" s="25" t="s">
        <v>1538</v>
      </c>
      <c r="E448" s="110" t="s">
        <v>1539</v>
      </c>
      <c r="F448" s="62" t="s">
        <v>1540</v>
      </c>
      <c r="G448" s="11" t="s">
        <v>105</v>
      </c>
      <c r="H448" s="13">
        <v>500</v>
      </c>
      <c r="I448" s="19">
        <v>450</v>
      </c>
      <c r="J448" s="1" t="s">
        <v>4345</v>
      </c>
      <c r="K448" s="37" t="s">
        <v>4177</v>
      </c>
      <c r="L448" s="37"/>
      <c r="M448" s="37">
        <v>500</v>
      </c>
      <c r="N448" s="37">
        <v>400</v>
      </c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52"/>
      <c r="AG448" s="152"/>
      <c r="AH448" s="152"/>
      <c r="AI448" s="152"/>
      <c r="AJ448" s="152"/>
      <c r="AK448" s="152"/>
      <c r="AL448" s="152"/>
      <c r="AM448" s="152"/>
      <c r="AN448" s="152"/>
      <c r="AO448" s="152"/>
      <c r="AP448" s="152"/>
      <c r="AQ448" s="152"/>
      <c r="AR448" s="152"/>
      <c r="AS448" s="152"/>
      <c r="AT448" s="152"/>
      <c r="AU448" s="152"/>
      <c r="AV448" s="152"/>
      <c r="AW448" s="152"/>
      <c r="AX448" s="152"/>
      <c r="AY448" s="152"/>
      <c r="AZ448" s="152"/>
      <c r="BA448" s="152"/>
    </row>
    <row r="449" spans="2:57" s="51" customFormat="1" ht="25.5">
      <c r="B449" s="7" t="s">
        <v>1541</v>
      </c>
      <c r="C449" s="48" t="s">
        <v>1537</v>
      </c>
      <c r="D449" s="25" t="s">
        <v>1538</v>
      </c>
      <c r="E449" s="110" t="s">
        <v>1539</v>
      </c>
      <c r="F449" s="62" t="s">
        <v>1542</v>
      </c>
      <c r="G449" s="11" t="s">
        <v>105</v>
      </c>
      <c r="H449" s="13">
        <v>300</v>
      </c>
      <c r="I449" s="19">
        <v>480</v>
      </c>
      <c r="J449" s="1" t="s">
        <v>4345</v>
      </c>
      <c r="K449" s="37" t="s">
        <v>4177</v>
      </c>
      <c r="L449" s="37"/>
      <c r="M449" s="37">
        <v>300</v>
      </c>
      <c r="N449" s="37">
        <v>454</v>
      </c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</row>
    <row r="450" spans="2:57" s="51" customFormat="1" ht="25.5">
      <c r="B450" s="7" t="s">
        <v>1543</v>
      </c>
      <c r="C450" s="25" t="s">
        <v>1544</v>
      </c>
      <c r="D450" s="25" t="s">
        <v>1545</v>
      </c>
      <c r="E450" s="110" t="s">
        <v>1546</v>
      </c>
      <c r="F450" s="25"/>
      <c r="G450" s="8" t="s">
        <v>105</v>
      </c>
      <c r="H450" s="56">
        <v>5</v>
      </c>
      <c r="I450" s="20">
        <v>15000</v>
      </c>
      <c r="J450" s="1"/>
      <c r="K450" s="37"/>
      <c r="L450" s="37"/>
      <c r="M450" s="37"/>
      <c r="N450" s="37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28"/>
      <c r="AG450" s="128"/>
      <c r="AH450" s="128"/>
      <c r="AI450" s="128"/>
      <c r="AJ450" s="128"/>
      <c r="AK450" s="128"/>
      <c r="AL450" s="128"/>
      <c r="AM450" s="128"/>
      <c r="AN450" s="128"/>
      <c r="AO450" s="128"/>
      <c r="AP450" s="128"/>
      <c r="AQ450" s="128"/>
      <c r="AR450" s="128"/>
      <c r="AS450" s="128"/>
      <c r="AT450" s="128"/>
      <c r="AU450" s="128"/>
      <c r="AV450" s="128"/>
      <c r="AW450" s="128"/>
      <c r="AX450" s="128"/>
      <c r="AY450" s="128"/>
      <c r="AZ450" s="128"/>
      <c r="BA450" s="128"/>
    </row>
    <row r="451" spans="2:57" s="51" customFormat="1" ht="25.5">
      <c r="B451" s="7" t="s">
        <v>1547</v>
      </c>
      <c r="C451" s="25" t="s">
        <v>1548</v>
      </c>
      <c r="D451" s="25" t="s">
        <v>1545</v>
      </c>
      <c r="E451" s="110" t="s">
        <v>1549</v>
      </c>
      <c r="F451" s="25"/>
      <c r="G451" s="8" t="s">
        <v>105</v>
      </c>
      <c r="H451" s="56">
        <v>5</v>
      </c>
      <c r="I451" s="20">
        <v>15100</v>
      </c>
      <c r="J451" s="1"/>
      <c r="K451" s="37"/>
      <c r="L451" s="37"/>
      <c r="M451" s="37"/>
      <c r="N451" s="37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52"/>
      <c r="AG451" s="152"/>
      <c r="AH451" s="152"/>
      <c r="AI451" s="152"/>
      <c r="AJ451" s="152"/>
      <c r="AK451" s="152"/>
      <c r="AL451" s="152"/>
      <c r="AM451" s="152"/>
      <c r="AN451" s="152"/>
      <c r="AO451" s="152"/>
      <c r="AP451" s="152"/>
      <c r="AQ451" s="152"/>
      <c r="AR451" s="152"/>
      <c r="AS451" s="152"/>
      <c r="AT451" s="152"/>
      <c r="AU451" s="152"/>
      <c r="AV451" s="152"/>
      <c r="AW451" s="152"/>
      <c r="AX451" s="152"/>
      <c r="AY451" s="152"/>
      <c r="AZ451" s="152"/>
      <c r="BA451" s="152"/>
    </row>
    <row r="452" spans="2:57" s="51" customFormat="1" ht="38.25">
      <c r="B452" s="7" t="s">
        <v>1550</v>
      </c>
      <c r="C452" s="48" t="s">
        <v>1551</v>
      </c>
      <c r="D452" s="44" t="s">
        <v>1552</v>
      </c>
      <c r="E452" s="143" t="s">
        <v>1553</v>
      </c>
      <c r="F452" s="25" t="s">
        <v>1554</v>
      </c>
      <c r="G452" s="26" t="s">
        <v>51</v>
      </c>
      <c r="H452" s="10">
        <v>40</v>
      </c>
      <c r="I452" s="19">
        <v>4800</v>
      </c>
      <c r="J452" s="1" t="s">
        <v>4346</v>
      </c>
      <c r="K452" s="37" t="s">
        <v>4177</v>
      </c>
      <c r="L452" s="37"/>
      <c r="M452" s="37">
        <v>27</v>
      </c>
      <c r="N452" s="37">
        <v>4553.57</v>
      </c>
      <c r="O452" s="8" t="s">
        <v>4271</v>
      </c>
      <c r="P452" s="8"/>
      <c r="Q452" s="8"/>
      <c r="R452" s="7">
        <v>41</v>
      </c>
      <c r="S452" s="7">
        <v>5000</v>
      </c>
      <c r="T452" s="8" t="s">
        <v>4271</v>
      </c>
      <c r="U452" s="10"/>
      <c r="V452" s="7">
        <v>62</v>
      </c>
      <c r="W452" s="7">
        <v>4500</v>
      </c>
      <c r="X452" s="8" t="s">
        <v>4272</v>
      </c>
      <c r="Y452" s="10"/>
      <c r="Z452" s="7">
        <v>20</v>
      </c>
      <c r="AA452" s="7">
        <v>6104</v>
      </c>
      <c r="AB452" s="10"/>
      <c r="AC452" s="10"/>
      <c r="AD452" s="10"/>
      <c r="AE452" s="10"/>
    </row>
    <row r="453" spans="2:57" s="51" customFormat="1" ht="38.25">
      <c r="B453" s="7" t="s">
        <v>1555</v>
      </c>
      <c r="C453" s="48" t="s">
        <v>1551</v>
      </c>
      <c r="D453" s="44" t="s">
        <v>1552</v>
      </c>
      <c r="E453" s="143" t="s">
        <v>1553</v>
      </c>
      <c r="F453" s="25" t="s">
        <v>1556</v>
      </c>
      <c r="G453" s="26" t="s">
        <v>51</v>
      </c>
      <c r="H453" s="10">
        <v>2</v>
      </c>
      <c r="I453" s="19">
        <v>6048</v>
      </c>
      <c r="J453" s="1"/>
      <c r="K453" s="37"/>
      <c r="L453" s="37"/>
      <c r="M453" s="37"/>
      <c r="N453" s="37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</row>
    <row r="454" spans="2:57" s="51" customFormat="1" ht="38.25">
      <c r="B454" s="7" t="s">
        <v>1557</v>
      </c>
      <c r="C454" s="48" t="s">
        <v>1551</v>
      </c>
      <c r="D454" s="44" t="s">
        <v>1552</v>
      </c>
      <c r="E454" s="44" t="s">
        <v>1553</v>
      </c>
      <c r="F454" s="25" t="s">
        <v>1558</v>
      </c>
      <c r="G454" s="26" t="s">
        <v>51</v>
      </c>
      <c r="H454" s="10">
        <v>28</v>
      </c>
      <c r="I454" s="19">
        <v>1977</v>
      </c>
      <c r="J454" s="1" t="s">
        <v>4346</v>
      </c>
      <c r="K454" s="37" t="s">
        <v>4177</v>
      </c>
      <c r="L454" s="37"/>
      <c r="M454" s="37">
        <v>34</v>
      </c>
      <c r="N454" s="37">
        <v>1875</v>
      </c>
      <c r="O454" s="8"/>
      <c r="P454" s="8"/>
      <c r="Q454" s="8"/>
      <c r="R454" s="7"/>
      <c r="S454" s="7"/>
      <c r="T454" s="8" t="s">
        <v>4271</v>
      </c>
      <c r="U454" s="10"/>
      <c r="V454" s="7">
        <v>44</v>
      </c>
      <c r="W454" s="7">
        <v>2300</v>
      </c>
      <c r="X454" s="8" t="s">
        <v>4273</v>
      </c>
      <c r="Y454" s="10"/>
      <c r="Z454" s="7">
        <v>65</v>
      </c>
      <c r="AA454" s="7">
        <v>3800</v>
      </c>
      <c r="AB454" s="10"/>
      <c r="AC454" s="10"/>
      <c r="AD454" s="10"/>
      <c r="AE454" s="10"/>
    </row>
    <row r="455" spans="2:57" s="51" customFormat="1" ht="63.75">
      <c r="B455" s="7" t="s">
        <v>1559</v>
      </c>
      <c r="C455" s="25" t="s">
        <v>1560</v>
      </c>
      <c r="D455" s="54" t="s">
        <v>1561</v>
      </c>
      <c r="E455" s="54" t="s">
        <v>1562</v>
      </c>
      <c r="F455" s="62" t="s">
        <v>670</v>
      </c>
      <c r="G455" s="8" t="s">
        <v>125</v>
      </c>
      <c r="H455" s="56">
        <v>10</v>
      </c>
      <c r="I455" s="20">
        <v>12500</v>
      </c>
      <c r="J455" s="1" t="s">
        <v>4306</v>
      </c>
      <c r="K455" s="37" t="s">
        <v>4177</v>
      </c>
      <c r="L455" s="37"/>
      <c r="M455" s="37">
        <v>1</v>
      </c>
      <c r="N455" s="37">
        <v>9775.89</v>
      </c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</row>
    <row r="456" spans="2:57" s="51" customFormat="1" ht="38.25">
      <c r="B456" s="7" t="s">
        <v>1563</v>
      </c>
      <c r="C456" s="54" t="s">
        <v>1564</v>
      </c>
      <c r="D456" s="54" t="s">
        <v>1565</v>
      </c>
      <c r="E456" s="54" t="s">
        <v>1566</v>
      </c>
      <c r="F456" s="25" t="s">
        <v>168</v>
      </c>
      <c r="G456" s="8" t="s">
        <v>125</v>
      </c>
      <c r="H456" s="56">
        <v>100</v>
      </c>
      <c r="I456" s="76">
        <v>1893</v>
      </c>
      <c r="J456" s="1" t="s">
        <v>4306</v>
      </c>
      <c r="K456" s="37" t="s">
        <v>4177</v>
      </c>
      <c r="L456" s="37"/>
      <c r="M456" s="37">
        <v>100</v>
      </c>
      <c r="N456" s="37">
        <v>1741.07</v>
      </c>
      <c r="O456" s="8" t="s">
        <v>4192</v>
      </c>
      <c r="P456" s="8" t="s">
        <v>4177</v>
      </c>
      <c r="Q456" s="8"/>
      <c r="R456" s="124">
        <v>50</v>
      </c>
      <c r="S456" s="53">
        <v>1950</v>
      </c>
      <c r="T456" s="13"/>
      <c r="U456" s="58"/>
      <c r="V456" s="53"/>
      <c r="W456" s="53"/>
      <c r="X456" s="13"/>
      <c r="Y456" s="58"/>
      <c r="Z456" s="53"/>
      <c r="AA456" s="53"/>
      <c r="AB456" s="10"/>
      <c r="AC456" s="10"/>
      <c r="AD456" s="10"/>
      <c r="AE456" s="10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</row>
    <row r="457" spans="2:57" s="51" customFormat="1" ht="89.25">
      <c r="B457" s="7" t="s">
        <v>1567</v>
      </c>
      <c r="C457" s="105" t="s">
        <v>1568</v>
      </c>
      <c r="D457" s="25" t="s">
        <v>1569</v>
      </c>
      <c r="E457" s="25" t="s">
        <v>1570</v>
      </c>
      <c r="F457" s="25" t="s">
        <v>1571</v>
      </c>
      <c r="G457" s="123" t="s">
        <v>148</v>
      </c>
      <c r="H457" s="56">
        <v>200</v>
      </c>
      <c r="I457" s="20">
        <v>310</v>
      </c>
      <c r="J457" s="1"/>
      <c r="K457" s="37"/>
      <c r="L457" s="37"/>
      <c r="M457" s="37"/>
      <c r="N457" s="37"/>
      <c r="O457" s="13" t="s">
        <v>4274</v>
      </c>
      <c r="P457" s="13"/>
      <c r="Q457" s="8"/>
      <c r="R457" s="53">
        <v>200</v>
      </c>
      <c r="S457" s="53">
        <v>327</v>
      </c>
      <c r="T457" s="13"/>
      <c r="U457" s="58"/>
      <c r="V457" s="53"/>
      <c r="W457" s="53"/>
      <c r="X457" s="13"/>
      <c r="Y457" s="58"/>
      <c r="Z457" s="53"/>
      <c r="AA457" s="53"/>
      <c r="AB457" s="10"/>
      <c r="AC457" s="10"/>
      <c r="AD457" s="10"/>
      <c r="AE457" s="10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</row>
    <row r="458" spans="2:57" s="51" customFormat="1" ht="51">
      <c r="B458" s="7" t="s">
        <v>1572</v>
      </c>
      <c r="C458" s="48" t="s">
        <v>1573</v>
      </c>
      <c r="D458" s="25" t="s">
        <v>1574</v>
      </c>
      <c r="E458" s="25" t="s">
        <v>1575</v>
      </c>
      <c r="F458" s="25" t="s">
        <v>1576</v>
      </c>
      <c r="G458" s="26" t="s">
        <v>51</v>
      </c>
      <c r="H458" s="26">
        <v>8</v>
      </c>
      <c r="I458" s="20">
        <v>4700</v>
      </c>
      <c r="J458" s="1" t="s">
        <v>4333</v>
      </c>
      <c r="K458" s="37" t="s">
        <v>4204</v>
      </c>
      <c r="L458" s="37"/>
      <c r="M458" s="37">
        <v>8</v>
      </c>
      <c r="N458" s="37">
        <v>3562.5</v>
      </c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</row>
    <row r="459" spans="2:57" s="51" customFormat="1" ht="51">
      <c r="B459" s="7" t="s">
        <v>1577</v>
      </c>
      <c r="C459" s="25" t="s">
        <v>1578</v>
      </c>
      <c r="D459" s="25" t="s">
        <v>1574</v>
      </c>
      <c r="E459" s="25" t="s">
        <v>1579</v>
      </c>
      <c r="F459" s="25" t="s">
        <v>1576</v>
      </c>
      <c r="G459" s="26" t="s">
        <v>51</v>
      </c>
      <c r="H459" s="26">
        <v>15</v>
      </c>
      <c r="I459" s="20">
        <v>5200</v>
      </c>
      <c r="J459" s="1"/>
      <c r="K459" s="37"/>
      <c r="L459" s="37"/>
      <c r="M459" s="37"/>
      <c r="N459" s="37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</row>
    <row r="460" spans="2:57" s="51" customFormat="1" ht="51">
      <c r="B460" s="7" t="s">
        <v>1580</v>
      </c>
      <c r="C460" s="25" t="s">
        <v>1581</v>
      </c>
      <c r="D460" s="25" t="s">
        <v>1574</v>
      </c>
      <c r="E460" s="25" t="s">
        <v>1582</v>
      </c>
      <c r="F460" s="25" t="s">
        <v>1576</v>
      </c>
      <c r="G460" s="26" t="s">
        <v>51</v>
      </c>
      <c r="H460" s="26">
        <v>10</v>
      </c>
      <c r="I460" s="20">
        <v>9100</v>
      </c>
      <c r="J460" s="1"/>
      <c r="K460" s="37"/>
      <c r="L460" s="37"/>
      <c r="M460" s="37"/>
      <c r="N460" s="37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</row>
    <row r="461" spans="2:57" s="51" customFormat="1" ht="51">
      <c r="B461" s="7" t="s">
        <v>1583</v>
      </c>
      <c r="C461" s="25" t="s">
        <v>1584</v>
      </c>
      <c r="D461" s="25" t="s">
        <v>1574</v>
      </c>
      <c r="E461" s="25" t="s">
        <v>1585</v>
      </c>
      <c r="F461" s="25" t="s">
        <v>1576</v>
      </c>
      <c r="G461" s="26" t="s">
        <v>51</v>
      </c>
      <c r="H461" s="26">
        <v>20</v>
      </c>
      <c r="I461" s="20">
        <v>5970</v>
      </c>
      <c r="J461" s="1"/>
      <c r="K461" s="37"/>
      <c r="L461" s="37"/>
      <c r="M461" s="37"/>
      <c r="N461" s="37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</row>
    <row r="462" spans="2:57" s="51" customFormat="1" ht="38.25">
      <c r="B462" s="7" t="s">
        <v>1586</v>
      </c>
      <c r="C462" s="25" t="s">
        <v>1587</v>
      </c>
      <c r="D462" s="44" t="s">
        <v>1588</v>
      </c>
      <c r="E462" s="25" t="s">
        <v>1589</v>
      </c>
      <c r="F462" s="44" t="s">
        <v>1590</v>
      </c>
      <c r="G462" s="26" t="s">
        <v>51</v>
      </c>
      <c r="H462" s="7">
        <v>6</v>
      </c>
      <c r="I462" s="19">
        <v>5400</v>
      </c>
      <c r="J462" s="1"/>
      <c r="K462" s="37"/>
      <c r="L462" s="37"/>
      <c r="M462" s="37"/>
      <c r="N462" s="37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</row>
    <row r="463" spans="2:57" s="51" customFormat="1" ht="25.5">
      <c r="B463" s="7" t="s">
        <v>1591</v>
      </c>
      <c r="C463" s="44" t="s">
        <v>1592</v>
      </c>
      <c r="D463" s="44" t="s">
        <v>1593</v>
      </c>
      <c r="E463" s="44" t="s">
        <v>1594</v>
      </c>
      <c r="F463" s="25" t="s">
        <v>1595</v>
      </c>
      <c r="G463" s="8" t="s">
        <v>51</v>
      </c>
      <c r="H463" s="7">
        <v>12</v>
      </c>
      <c r="I463" s="19">
        <v>137495</v>
      </c>
      <c r="J463" s="1" t="s">
        <v>4348</v>
      </c>
      <c r="K463" s="37" t="s">
        <v>4177</v>
      </c>
      <c r="L463" s="37"/>
      <c r="M463" s="37">
        <v>4</v>
      </c>
      <c r="N463" s="37">
        <v>85200</v>
      </c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</row>
    <row r="464" spans="2:57" s="51" customFormat="1" ht="25.5">
      <c r="B464" s="7" t="s">
        <v>1596</v>
      </c>
      <c r="C464" s="44" t="s">
        <v>1592</v>
      </c>
      <c r="D464" s="44" t="s">
        <v>1593</v>
      </c>
      <c r="E464" s="44" t="s">
        <v>1594</v>
      </c>
      <c r="F464" s="25" t="s">
        <v>1597</v>
      </c>
      <c r="G464" s="8" t="s">
        <v>51</v>
      </c>
      <c r="H464" s="7">
        <v>9</v>
      </c>
      <c r="I464" s="19">
        <v>193135</v>
      </c>
      <c r="J464" s="1" t="s">
        <v>4347</v>
      </c>
      <c r="K464" s="37" t="s">
        <v>4177</v>
      </c>
      <c r="L464" s="37"/>
      <c r="M464" s="37">
        <v>16</v>
      </c>
      <c r="N464" s="37">
        <v>180625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</row>
    <row r="465" spans="2:57" s="51" customFormat="1" ht="25.5">
      <c r="B465" s="7" t="s">
        <v>1598</v>
      </c>
      <c r="C465" s="44" t="s">
        <v>1592</v>
      </c>
      <c r="D465" s="44" t="s">
        <v>1593</v>
      </c>
      <c r="E465" s="44" t="s">
        <v>1594</v>
      </c>
      <c r="F465" s="25" t="s">
        <v>1599</v>
      </c>
      <c r="G465" s="8" t="s">
        <v>51</v>
      </c>
      <c r="H465" s="7">
        <v>9</v>
      </c>
      <c r="I465" s="19">
        <v>174196</v>
      </c>
      <c r="J465" s="1"/>
      <c r="K465" s="37"/>
      <c r="L465" s="37"/>
      <c r="M465" s="37"/>
      <c r="N465" s="37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</row>
    <row r="466" spans="2:57" s="51" customFormat="1" ht="25.5">
      <c r="B466" s="7" t="s">
        <v>1600</v>
      </c>
      <c r="C466" s="44" t="s">
        <v>1592</v>
      </c>
      <c r="D466" s="44" t="s">
        <v>1593</v>
      </c>
      <c r="E466" s="44" t="s">
        <v>1594</v>
      </c>
      <c r="F466" s="25" t="s">
        <v>1601</v>
      </c>
      <c r="G466" s="8" t="s">
        <v>51</v>
      </c>
      <c r="H466" s="7">
        <v>9</v>
      </c>
      <c r="I466" s="19">
        <v>129684.00000000001</v>
      </c>
      <c r="J466" s="1"/>
      <c r="K466" s="37"/>
      <c r="L466" s="37"/>
      <c r="M466" s="37"/>
      <c r="N466" s="37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</row>
    <row r="467" spans="2:57" s="51" customFormat="1" ht="25.5">
      <c r="B467" s="7" t="s">
        <v>1602</v>
      </c>
      <c r="C467" s="44" t="s">
        <v>1592</v>
      </c>
      <c r="D467" s="44" t="s">
        <v>1593</v>
      </c>
      <c r="E467" s="44" t="s">
        <v>1594</v>
      </c>
      <c r="F467" s="25" t="s">
        <v>1603</v>
      </c>
      <c r="G467" s="8" t="s">
        <v>51</v>
      </c>
      <c r="H467" s="7">
        <v>9</v>
      </c>
      <c r="I467" s="19">
        <v>97370</v>
      </c>
      <c r="J467" s="1" t="s">
        <v>4348</v>
      </c>
      <c r="K467" s="37" t="s">
        <v>4177</v>
      </c>
      <c r="L467" s="37"/>
      <c r="M467" s="37">
        <v>9</v>
      </c>
      <c r="N467" s="37">
        <v>83300</v>
      </c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</row>
    <row r="468" spans="2:57" s="51" customFormat="1" ht="25.5">
      <c r="B468" s="7" t="s">
        <v>1604</v>
      </c>
      <c r="C468" s="25" t="s">
        <v>1605</v>
      </c>
      <c r="D468" s="72" t="s">
        <v>1606</v>
      </c>
      <c r="E468" s="72" t="s">
        <v>1607</v>
      </c>
      <c r="F468" s="25" t="s">
        <v>1608</v>
      </c>
      <c r="G468" s="26" t="s">
        <v>51</v>
      </c>
      <c r="H468" s="10">
        <v>6</v>
      </c>
      <c r="I468" s="19">
        <v>21017</v>
      </c>
      <c r="J468" s="1" t="s">
        <v>4349</v>
      </c>
      <c r="K468" s="37" t="s">
        <v>4177</v>
      </c>
      <c r="L468" s="37"/>
      <c r="M468" s="37">
        <v>13</v>
      </c>
      <c r="N468" s="37">
        <v>17335.16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</row>
    <row r="469" spans="2:57" s="51" customFormat="1" ht="25.5">
      <c r="B469" s="7" t="s">
        <v>1609</v>
      </c>
      <c r="C469" s="68" t="s">
        <v>1610</v>
      </c>
      <c r="D469" s="72" t="s">
        <v>1606</v>
      </c>
      <c r="E469" s="72" t="s">
        <v>1611</v>
      </c>
      <c r="F469" s="25" t="s">
        <v>1612</v>
      </c>
      <c r="G469" s="26" t="s">
        <v>51</v>
      </c>
      <c r="H469" s="10">
        <v>9</v>
      </c>
      <c r="I469" s="19">
        <v>93625</v>
      </c>
      <c r="J469" s="1" t="s">
        <v>4332</v>
      </c>
      <c r="K469" s="37" t="s">
        <v>4177</v>
      </c>
      <c r="L469" s="37"/>
      <c r="M469" s="37">
        <v>2</v>
      </c>
      <c r="N469" s="37">
        <v>89950</v>
      </c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</row>
    <row r="470" spans="2:57" s="51" customFormat="1" ht="127.5">
      <c r="B470" s="7" t="s">
        <v>1613</v>
      </c>
      <c r="C470" s="25" t="s">
        <v>1614</v>
      </c>
      <c r="D470" s="25" t="s">
        <v>1615</v>
      </c>
      <c r="E470" s="25" t="s">
        <v>1616</v>
      </c>
      <c r="F470" s="71" t="s">
        <v>1617</v>
      </c>
      <c r="G470" s="123" t="s">
        <v>148</v>
      </c>
      <c r="H470" s="106">
        <v>400</v>
      </c>
      <c r="I470" s="81">
        <v>280</v>
      </c>
      <c r="J470" s="1"/>
      <c r="K470" s="37"/>
      <c r="L470" s="37"/>
      <c r="M470" s="37"/>
      <c r="N470" s="37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</row>
    <row r="471" spans="2:57" s="51" customFormat="1" ht="76.5">
      <c r="B471" s="7" t="s">
        <v>1618</v>
      </c>
      <c r="C471" s="54" t="s">
        <v>1619</v>
      </c>
      <c r="D471" s="25" t="s">
        <v>1620</v>
      </c>
      <c r="E471" s="25" t="s">
        <v>1621</v>
      </c>
      <c r="F471" s="54" t="s">
        <v>1622</v>
      </c>
      <c r="G471" s="123" t="s">
        <v>148</v>
      </c>
      <c r="H471" s="80">
        <v>800</v>
      </c>
      <c r="I471" s="81">
        <v>180</v>
      </c>
      <c r="J471" s="1" t="s">
        <v>4350</v>
      </c>
      <c r="K471" s="37" t="s">
        <v>4177</v>
      </c>
      <c r="L471" s="37"/>
      <c r="M471" s="37">
        <v>36</v>
      </c>
      <c r="N471" s="37">
        <v>41.67</v>
      </c>
      <c r="O471" s="13" t="s">
        <v>4267</v>
      </c>
      <c r="P471" s="13"/>
      <c r="Q471" s="8"/>
      <c r="R471" s="7">
        <v>710</v>
      </c>
      <c r="S471" s="53">
        <v>190</v>
      </c>
      <c r="T471" s="13"/>
      <c r="U471" s="58"/>
      <c r="V471" s="53"/>
      <c r="W471" s="53"/>
      <c r="X471" s="13" t="s">
        <v>4184</v>
      </c>
      <c r="Y471" s="58" t="s">
        <v>4177</v>
      </c>
      <c r="Z471" s="53">
        <v>2000</v>
      </c>
      <c r="AA471" s="53">
        <v>200</v>
      </c>
      <c r="AB471" s="10"/>
      <c r="AC471" s="10"/>
      <c r="AD471" s="10"/>
      <c r="AE471" s="10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</row>
    <row r="472" spans="2:57" s="51" customFormat="1" ht="25.5">
      <c r="B472" s="7" t="s">
        <v>1623</v>
      </c>
      <c r="C472" s="25" t="s">
        <v>1624</v>
      </c>
      <c r="D472" s="25" t="s">
        <v>1625</v>
      </c>
      <c r="E472" s="25" t="s">
        <v>1626</v>
      </c>
      <c r="F472" s="25" t="s">
        <v>1627</v>
      </c>
      <c r="G472" s="26" t="s">
        <v>51</v>
      </c>
      <c r="H472" s="10">
        <v>2</v>
      </c>
      <c r="I472" s="19">
        <v>500</v>
      </c>
      <c r="J472" s="1" t="s">
        <v>4376</v>
      </c>
      <c r="K472" s="37" t="s">
        <v>4177</v>
      </c>
      <c r="L472" s="37"/>
      <c r="M472" s="37">
        <v>12</v>
      </c>
      <c r="N472" s="37">
        <v>464.29</v>
      </c>
      <c r="O472" s="13" t="s">
        <v>4239</v>
      </c>
      <c r="P472" s="13" t="s">
        <v>4177</v>
      </c>
      <c r="Q472" s="8"/>
      <c r="R472" s="124">
        <v>5</v>
      </c>
      <c r="S472" s="7">
        <v>596</v>
      </c>
      <c r="T472" s="8"/>
      <c r="U472" s="10"/>
      <c r="V472" s="7"/>
      <c r="W472" s="7"/>
      <c r="X472" s="8"/>
      <c r="Y472" s="10"/>
      <c r="Z472" s="7"/>
      <c r="AA472" s="7"/>
      <c r="AB472" s="10"/>
      <c r="AC472" s="10"/>
      <c r="AD472" s="10"/>
      <c r="AE472" s="10"/>
    </row>
    <row r="473" spans="2:57" s="51" customFormat="1" ht="127.5">
      <c r="B473" s="7" t="s">
        <v>1628</v>
      </c>
      <c r="C473" s="54" t="s">
        <v>1629</v>
      </c>
      <c r="D473" s="54" t="s">
        <v>1630</v>
      </c>
      <c r="E473" s="54" t="s">
        <v>1631</v>
      </c>
      <c r="F473" s="25" t="s">
        <v>1632</v>
      </c>
      <c r="G473" s="13" t="s">
        <v>1633</v>
      </c>
      <c r="H473" s="26">
        <v>21.6</v>
      </c>
      <c r="I473" s="20">
        <v>5756</v>
      </c>
      <c r="J473" s="1" t="s">
        <v>4514</v>
      </c>
      <c r="K473" s="37" t="s">
        <v>4177</v>
      </c>
      <c r="L473" s="37"/>
      <c r="M473" s="37">
        <v>21.6</v>
      </c>
      <c r="N473" s="37">
        <v>6025</v>
      </c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</row>
    <row r="474" spans="2:57" s="51" customFormat="1" ht="127.5">
      <c r="B474" s="7" t="s">
        <v>1634</v>
      </c>
      <c r="C474" s="54" t="s">
        <v>1629</v>
      </c>
      <c r="D474" s="54" t="s">
        <v>1630</v>
      </c>
      <c r="E474" s="54" t="s">
        <v>1631</v>
      </c>
      <c r="F474" s="25" t="s">
        <v>1635</v>
      </c>
      <c r="G474" s="13" t="s">
        <v>1633</v>
      </c>
      <c r="H474" s="56">
        <v>21.6</v>
      </c>
      <c r="I474" s="20">
        <v>5756</v>
      </c>
      <c r="J474" s="1" t="s">
        <v>4514</v>
      </c>
      <c r="K474" s="37" t="s">
        <v>4177</v>
      </c>
      <c r="L474" s="37"/>
      <c r="M474" s="37">
        <v>21.6</v>
      </c>
      <c r="N474" s="37">
        <v>6025</v>
      </c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</row>
    <row r="475" spans="2:57" s="51" customFormat="1" ht="25.5">
      <c r="B475" s="7" t="s">
        <v>1636</v>
      </c>
      <c r="C475" s="25" t="s">
        <v>1637</v>
      </c>
      <c r="D475" s="25" t="s">
        <v>1638</v>
      </c>
      <c r="E475" s="25" t="s">
        <v>1639</v>
      </c>
      <c r="F475" s="25" t="s">
        <v>1640</v>
      </c>
      <c r="G475" s="13" t="s">
        <v>105</v>
      </c>
      <c r="H475" s="56">
        <v>10</v>
      </c>
      <c r="I475" s="57">
        <v>3363</v>
      </c>
      <c r="J475" s="1"/>
      <c r="K475" s="37"/>
      <c r="L475" s="37"/>
      <c r="M475" s="37"/>
      <c r="N475" s="37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</row>
    <row r="476" spans="2:57" s="51" customFormat="1" ht="25.5">
      <c r="B476" s="7" t="s">
        <v>1641</v>
      </c>
      <c r="C476" s="25" t="s">
        <v>1637</v>
      </c>
      <c r="D476" s="25" t="s">
        <v>1638</v>
      </c>
      <c r="E476" s="25" t="s">
        <v>1639</v>
      </c>
      <c r="F476" s="25" t="s">
        <v>1642</v>
      </c>
      <c r="G476" s="13" t="s">
        <v>105</v>
      </c>
      <c r="H476" s="56">
        <v>10</v>
      </c>
      <c r="I476" s="57">
        <v>1261</v>
      </c>
      <c r="J476" s="1"/>
      <c r="K476" s="37"/>
      <c r="L476" s="37"/>
      <c r="M476" s="37"/>
      <c r="N476" s="37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</row>
    <row r="477" spans="2:57" s="51" customFormat="1" ht="38.25">
      <c r="B477" s="7" t="s">
        <v>1643</v>
      </c>
      <c r="C477" s="68" t="s">
        <v>1644</v>
      </c>
      <c r="D477" s="44" t="s">
        <v>1645</v>
      </c>
      <c r="E477" s="44" t="s">
        <v>1646</v>
      </c>
      <c r="F477" s="25" t="s">
        <v>1647</v>
      </c>
      <c r="G477" s="26" t="s">
        <v>51</v>
      </c>
      <c r="H477" s="10">
        <v>9</v>
      </c>
      <c r="I477" s="19">
        <v>94435</v>
      </c>
      <c r="J477" s="1" t="s">
        <v>4332</v>
      </c>
      <c r="K477" s="37" t="s">
        <v>4177</v>
      </c>
      <c r="L477" s="37"/>
      <c r="M477" s="37">
        <v>2</v>
      </c>
      <c r="N477" s="37">
        <v>96118</v>
      </c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</row>
    <row r="478" spans="2:57" s="51" customFormat="1" ht="89.25">
      <c r="B478" s="7" t="s">
        <v>1648</v>
      </c>
      <c r="C478" s="48" t="s">
        <v>1649</v>
      </c>
      <c r="D478" s="25" t="s">
        <v>1650</v>
      </c>
      <c r="E478" s="25" t="s">
        <v>1651</v>
      </c>
      <c r="F478" s="25" t="s">
        <v>1652</v>
      </c>
      <c r="G478" s="26" t="s">
        <v>51</v>
      </c>
      <c r="H478" s="10">
        <v>26</v>
      </c>
      <c r="I478" s="19">
        <v>2580</v>
      </c>
      <c r="J478" s="1" t="s">
        <v>4181</v>
      </c>
      <c r="K478" s="37" t="s">
        <v>4177</v>
      </c>
      <c r="L478" s="37"/>
      <c r="M478" s="37">
        <v>34</v>
      </c>
      <c r="N478" s="37">
        <v>3885</v>
      </c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</row>
    <row r="479" spans="2:57" s="51" customFormat="1" ht="89.25">
      <c r="B479" s="7" t="s">
        <v>1653</v>
      </c>
      <c r="C479" s="48" t="s">
        <v>1649</v>
      </c>
      <c r="D479" s="25" t="s">
        <v>1650</v>
      </c>
      <c r="E479" s="25" t="s">
        <v>1651</v>
      </c>
      <c r="F479" s="25" t="s">
        <v>1654</v>
      </c>
      <c r="G479" s="26" t="s">
        <v>51</v>
      </c>
      <c r="H479" s="10">
        <v>6</v>
      </c>
      <c r="I479" s="19">
        <v>5530</v>
      </c>
      <c r="J479" s="1" t="s">
        <v>4181</v>
      </c>
      <c r="K479" s="37" t="s">
        <v>4177</v>
      </c>
      <c r="L479" s="37"/>
      <c r="M479" s="37">
        <v>20</v>
      </c>
      <c r="N479" s="37">
        <v>5180</v>
      </c>
      <c r="O479" s="8"/>
      <c r="P479" s="8"/>
      <c r="Q479" s="8"/>
      <c r="R479" s="7"/>
      <c r="S479" s="7"/>
      <c r="T479" s="8"/>
      <c r="U479" s="10"/>
      <c r="V479" s="7"/>
      <c r="W479" s="7"/>
      <c r="X479" s="13" t="s">
        <v>4181</v>
      </c>
      <c r="Y479" s="58" t="s">
        <v>4177</v>
      </c>
      <c r="Z479" s="7">
        <v>100</v>
      </c>
      <c r="AA479" s="7">
        <f>420*5</f>
        <v>2100</v>
      </c>
      <c r="AB479" s="10"/>
      <c r="AC479" s="10"/>
      <c r="AD479" s="10"/>
      <c r="AE479" s="10"/>
      <c r="BB479" s="17"/>
      <c r="BC479" s="17"/>
      <c r="BD479" s="17"/>
      <c r="BE479" s="17"/>
    </row>
    <row r="480" spans="2:57" s="51" customFormat="1" ht="89.25">
      <c r="B480" s="7" t="s">
        <v>1655</v>
      </c>
      <c r="C480" s="48" t="s">
        <v>1649</v>
      </c>
      <c r="D480" s="25" t="s">
        <v>1650</v>
      </c>
      <c r="E480" s="25" t="s">
        <v>1651</v>
      </c>
      <c r="F480" s="25" t="s">
        <v>1656</v>
      </c>
      <c r="G480" s="26" t="s">
        <v>51</v>
      </c>
      <c r="H480" s="10">
        <v>30</v>
      </c>
      <c r="I480" s="19">
        <v>668</v>
      </c>
      <c r="J480" s="1"/>
      <c r="K480" s="37"/>
      <c r="L480" s="37"/>
      <c r="M480" s="37"/>
      <c r="N480" s="37"/>
      <c r="O480" s="8" t="s">
        <v>4176</v>
      </c>
      <c r="P480" s="8" t="s">
        <v>4177</v>
      </c>
      <c r="Q480" s="8"/>
      <c r="R480" s="7">
        <v>32</v>
      </c>
      <c r="S480" s="7">
        <v>700</v>
      </c>
      <c r="T480" s="8"/>
      <c r="U480" s="10"/>
      <c r="V480" s="7"/>
      <c r="W480" s="7"/>
      <c r="X480" s="8" t="s">
        <v>4180</v>
      </c>
      <c r="Y480" s="10" t="s">
        <v>4177</v>
      </c>
      <c r="Z480" s="53">
        <v>22</v>
      </c>
      <c r="AA480" s="53">
        <v>700</v>
      </c>
      <c r="AB480" s="10"/>
      <c r="AC480" s="10"/>
      <c r="AD480" s="10"/>
      <c r="AE480" s="10"/>
    </row>
    <row r="481" spans="2:57" s="51" customFormat="1" ht="89.25">
      <c r="B481" s="7" t="s">
        <v>1657</v>
      </c>
      <c r="C481" s="48" t="s">
        <v>1649</v>
      </c>
      <c r="D481" s="25" t="s">
        <v>1650</v>
      </c>
      <c r="E481" s="25" t="s">
        <v>1651</v>
      </c>
      <c r="F481" s="25" t="s">
        <v>1658</v>
      </c>
      <c r="G481" s="26" t="s">
        <v>51</v>
      </c>
      <c r="H481" s="10">
        <v>6</v>
      </c>
      <c r="I481" s="19">
        <v>668</v>
      </c>
      <c r="J481" s="1"/>
      <c r="K481" s="37"/>
      <c r="L481" s="37"/>
      <c r="M481" s="37"/>
      <c r="N481" s="37"/>
      <c r="O481" s="8" t="s">
        <v>4176</v>
      </c>
      <c r="P481" s="8" t="s">
        <v>4177</v>
      </c>
      <c r="Q481" s="8"/>
      <c r="R481" s="7">
        <v>3</v>
      </c>
      <c r="S481" s="7">
        <v>700</v>
      </c>
      <c r="T481" s="8"/>
      <c r="U481" s="10"/>
      <c r="V481" s="7"/>
      <c r="W481" s="7"/>
      <c r="X481" s="8" t="s">
        <v>4180</v>
      </c>
      <c r="Y481" s="10" t="s">
        <v>4177</v>
      </c>
      <c r="Z481" s="53">
        <v>22</v>
      </c>
      <c r="AA481" s="53">
        <v>700</v>
      </c>
      <c r="AB481" s="10"/>
      <c r="AC481" s="10"/>
      <c r="AD481" s="10"/>
      <c r="AE481" s="10"/>
    </row>
    <row r="482" spans="2:57" s="51" customFormat="1" ht="89.25">
      <c r="B482" s="7" t="s">
        <v>1659</v>
      </c>
      <c r="C482" s="48" t="s">
        <v>1649</v>
      </c>
      <c r="D482" s="25" t="s">
        <v>1650</v>
      </c>
      <c r="E482" s="25" t="s">
        <v>1651</v>
      </c>
      <c r="F482" s="25" t="s">
        <v>1660</v>
      </c>
      <c r="G482" s="26" t="s">
        <v>51</v>
      </c>
      <c r="H482" s="10">
        <v>42</v>
      </c>
      <c r="I482" s="19">
        <v>2388.39</v>
      </c>
      <c r="J482" s="1" t="s">
        <v>4315</v>
      </c>
      <c r="K482" s="37" t="s">
        <v>4177</v>
      </c>
      <c r="L482" s="37"/>
      <c r="M482" s="37">
        <v>18</v>
      </c>
      <c r="N482" s="37">
        <v>2232.14</v>
      </c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</row>
    <row r="483" spans="2:57" s="51" customFormat="1" ht="38.25">
      <c r="B483" s="7" t="s">
        <v>1661</v>
      </c>
      <c r="C483" s="25" t="s">
        <v>1662</v>
      </c>
      <c r="D483" s="54" t="s">
        <v>1663</v>
      </c>
      <c r="E483" s="54" t="s">
        <v>1664</v>
      </c>
      <c r="F483" s="62" t="s">
        <v>670</v>
      </c>
      <c r="G483" s="123" t="s">
        <v>148</v>
      </c>
      <c r="H483" s="56">
        <v>10</v>
      </c>
      <c r="I483" s="20">
        <v>750</v>
      </c>
      <c r="J483" s="1"/>
      <c r="K483" s="37"/>
      <c r="L483" s="37"/>
      <c r="M483" s="37"/>
      <c r="N483" s="37"/>
      <c r="O483" s="13"/>
      <c r="P483" s="13"/>
      <c r="Q483" s="13"/>
      <c r="R483" s="53"/>
      <c r="S483" s="53"/>
      <c r="T483" s="8" t="s">
        <v>4192</v>
      </c>
      <c r="U483" s="10" t="s">
        <v>4177</v>
      </c>
      <c r="V483" s="7">
        <v>1</v>
      </c>
      <c r="W483" s="7">
        <v>789.6</v>
      </c>
      <c r="X483" s="13"/>
      <c r="Y483" s="58"/>
      <c r="Z483" s="53"/>
      <c r="AA483" s="53"/>
      <c r="AB483" s="10"/>
      <c r="AC483" s="10"/>
      <c r="AD483" s="10"/>
      <c r="AE483" s="10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</row>
    <row r="484" spans="2:57" s="51" customFormat="1" ht="63.75">
      <c r="B484" s="7" t="s">
        <v>1665</v>
      </c>
      <c r="C484" s="25" t="s">
        <v>1666</v>
      </c>
      <c r="D484" s="54" t="s">
        <v>1667</v>
      </c>
      <c r="E484" s="54" t="s">
        <v>1668</v>
      </c>
      <c r="F484" s="62"/>
      <c r="G484" s="8" t="s">
        <v>125</v>
      </c>
      <c r="H484" s="56">
        <v>0.5</v>
      </c>
      <c r="I484" s="20">
        <v>1815</v>
      </c>
      <c r="J484" s="1" t="s">
        <v>4306</v>
      </c>
      <c r="K484" s="37" t="s">
        <v>4177</v>
      </c>
      <c r="L484" s="37"/>
      <c r="M484" s="37">
        <v>0.5</v>
      </c>
      <c r="N484" s="37">
        <v>1696.42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</row>
    <row r="485" spans="2:57" s="51" customFormat="1" ht="38.25">
      <c r="B485" s="7" t="s">
        <v>1669</v>
      </c>
      <c r="C485" s="49" t="s">
        <v>1670</v>
      </c>
      <c r="D485" s="49" t="s">
        <v>1671</v>
      </c>
      <c r="E485" s="25" t="s">
        <v>1672</v>
      </c>
      <c r="F485" s="25" t="s">
        <v>1673</v>
      </c>
      <c r="G485" s="13" t="s">
        <v>201</v>
      </c>
      <c r="H485" s="80">
        <v>50</v>
      </c>
      <c r="I485" s="81">
        <v>1000</v>
      </c>
      <c r="J485" s="1" t="s">
        <v>4323</v>
      </c>
      <c r="K485" s="37" t="s">
        <v>4177</v>
      </c>
      <c r="L485" s="37"/>
      <c r="M485" s="37">
        <v>40</v>
      </c>
      <c r="N485" s="37">
        <v>975</v>
      </c>
      <c r="O485" s="13" t="s">
        <v>4257</v>
      </c>
      <c r="P485" s="10" t="s">
        <v>4191</v>
      </c>
      <c r="Q485" s="8"/>
      <c r="R485" s="53">
        <v>40</v>
      </c>
      <c r="S485" s="53">
        <v>1568</v>
      </c>
      <c r="T485" s="8" t="s">
        <v>4257</v>
      </c>
      <c r="U485" s="10" t="s">
        <v>4191</v>
      </c>
      <c r="V485" s="7">
        <v>30</v>
      </c>
      <c r="W485" s="7">
        <v>1568</v>
      </c>
      <c r="X485" s="13" t="s">
        <v>4257</v>
      </c>
      <c r="Y485" s="10" t="s">
        <v>4191</v>
      </c>
      <c r="Z485" s="53">
        <v>30</v>
      </c>
      <c r="AA485" s="53">
        <v>1500</v>
      </c>
      <c r="AB485" s="10"/>
      <c r="AC485" s="10"/>
      <c r="AD485" s="10"/>
      <c r="AE485" s="10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</row>
    <row r="486" spans="2:57" s="51" customFormat="1" ht="51">
      <c r="B486" s="7" t="s">
        <v>1674</v>
      </c>
      <c r="C486" s="49" t="s">
        <v>1675</v>
      </c>
      <c r="D486" s="49" t="s">
        <v>1671</v>
      </c>
      <c r="E486" s="25" t="s">
        <v>1676</v>
      </c>
      <c r="F486" s="25" t="s">
        <v>1677</v>
      </c>
      <c r="G486" s="13" t="s">
        <v>201</v>
      </c>
      <c r="H486" s="80">
        <v>500</v>
      </c>
      <c r="I486" s="81">
        <v>185</v>
      </c>
      <c r="J486" s="1" t="s">
        <v>4351</v>
      </c>
      <c r="K486" s="37" t="s">
        <v>4177</v>
      </c>
      <c r="L486" s="37"/>
      <c r="M486" s="37">
        <v>300</v>
      </c>
      <c r="N486" s="37">
        <v>178</v>
      </c>
      <c r="O486" s="13" t="s">
        <v>4257</v>
      </c>
      <c r="P486" s="10" t="s">
        <v>4191</v>
      </c>
      <c r="Q486" s="8"/>
      <c r="R486" s="53">
        <v>800</v>
      </c>
      <c r="S486" s="53">
        <v>246.6</v>
      </c>
      <c r="T486" s="8" t="s">
        <v>4257</v>
      </c>
      <c r="U486" s="10" t="s">
        <v>4191</v>
      </c>
      <c r="V486" s="7">
        <v>400</v>
      </c>
      <c r="W486" s="7">
        <v>504</v>
      </c>
      <c r="X486" s="13" t="s">
        <v>4257</v>
      </c>
      <c r="Y486" s="58" t="s">
        <v>4191</v>
      </c>
      <c r="Z486" s="53">
        <v>709</v>
      </c>
      <c r="AA486" s="53">
        <v>300</v>
      </c>
      <c r="AB486" s="10"/>
      <c r="AC486" s="10"/>
      <c r="AD486" s="10"/>
      <c r="AE486" s="10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</row>
    <row r="487" spans="2:57" s="51" customFormat="1" ht="38.25">
      <c r="B487" s="7" t="s">
        <v>1678</v>
      </c>
      <c r="C487" s="79" t="s">
        <v>1679</v>
      </c>
      <c r="D487" s="25" t="s">
        <v>1680</v>
      </c>
      <c r="E487" s="25" t="s">
        <v>1681</v>
      </c>
      <c r="F487" s="25" t="s">
        <v>1682</v>
      </c>
      <c r="G487" s="13" t="s">
        <v>201</v>
      </c>
      <c r="H487" s="80">
        <v>3100</v>
      </c>
      <c r="I487" s="81">
        <v>64</v>
      </c>
      <c r="J487" s="1" t="s">
        <v>4346</v>
      </c>
      <c r="K487" s="37" t="s">
        <v>4177</v>
      </c>
      <c r="L487" s="37"/>
      <c r="M487" s="37">
        <v>2600</v>
      </c>
      <c r="N487" s="37">
        <v>60</v>
      </c>
      <c r="O487" s="13" t="s">
        <v>4257</v>
      </c>
      <c r="P487" s="10" t="s">
        <v>4191</v>
      </c>
      <c r="Q487" s="8"/>
      <c r="R487" s="53">
        <v>3200</v>
      </c>
      <c r="S487" s="53">
        <v>90</v>
      </c>
      <c r="T487" s="8" t="s">
        <v>4257</v>
      </c>
      <c r="U487" s="10" t="s">
        <v>4191</v>
      </c>
      <c r="V487" s="7">
        <v>2000</v>
      </c>
      <c r="W487" s="7">
        <v>90</v>
      </c>
      <c r="X487" s="13" t="s">
        <v>4257</v>
      </c>
      <c r="Y487" s="10" t="s">
        <v>4191</v>
      </c>
      <c r="Z487" s="53">
        <v>1956</v>
      </c>
      <c r="AA487" s="53">
        <v>90</v>
      </c>
      <c r="AB487" s="10"/>
      <c r="AC487" s="10"/>
      <c r="AD487" s="10"/>
      <c r="AE487" s="10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</row>
    <row r="488" spans="2:57" s="51" customFormat="1" ht="38.25">
      <c r="B488" s="7" t="s">
        <v>1683</v>
      </c>
      <c r="C488" s="49" t="s">
        <v>1684</v>
      </c>
      <c r="D488" s="25" t="s">
        <v>1685</v>
      </c>
      <c r="E488" s="25" t="s">
        <v>1686</v>
      </c>
      <c r="F488" s="25" t="s">
        <v>1687</v>
      </c>
      <c r="G488" s="13" t="s">
        <v>201</v>
      </c>
      <c r="H488" s="80">
        <v>500</v>
      </c>
      <c r="I488" s="81">
        <v>165</v>
      </c>
      <c r="J488" s="1" t="s">
        <v>4323</v>
      </c>
      <c r="K488" s="37" t="s">
        <v>4177</v>
      </c>
      <c r="L488" s="37"/>
      <c r="M488" s="37">
        <v>41</v>
      </c>
      <c r="N488" s="37">
        <v>165</v>
      </c>
      <c r="O488" s="13"/>
      <c r="P488" s="13"/>
      <c r="Q488" s="13"/>
      <c r="R488" s="53"/>
      <c r="S488" s="53"/>
      <c r="T488" s="13"/>
      <c r="U488" s="58"/>
      <c r="V488" s="53"/>
      <c r="W488" s="53"/>
      <c r="X488" s="13" t="s">
        <v>4257</v>
      </c>
      <c r="Y488" s="10" t="s">
        <v>4191</v>
      </c>
      <c r="Z488" s="53">
        <v>800</v>
      </c>
      <c r="AA488" s="53">
        <v>500</v>
      </c>
      <c r="AB488" s="10"/>
      <c r="AC488" s="10"/>
      <c r="AD488" s="10"/>
      <c r="AE488" s="10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</row>
    <row r="489" spans="2:57" s="51" customFormat="1" ht="38.25">
      <c r="B489" s="7" t="s">
        <v>1688</v>
      </c>
      <c r="C489" s="25" t="s">
        <v>1689</v>
      </c>
      <c r="D489" s="25" t="s">
        <v>1690</v>
      </c>
      <c r="E489" s="25" t="s">
        <v>1691</v>
      </c>
      <c r="F489" s="25" t="s">
        <v>1692</v>
      </c>
      <c r="G489" s="8" t="s">
        <v>94</v>
      </c>
      <c r="H489" s="73">
        <v>75</v>
      </c>
      <c r="I489" s="20">
        <v>2253.33</v>
      </c>
      <c r="J489" s="1" t="s">
        <v>4276</v>
      </c>
      <c r="K489" s="37" t="s">
        <v>4191</v>
      </c>
      <c r="L489" s="37"/>
      <c r="M489" s="37">
        <v>90.7</v>
      </c>
      <c r="N489" s="37">
        <v>1488.43</v>
      </c>
      <c r="O489" s="8" t="s">
        <v>4276</v>
      </c>
      <c r="P489" s="10" t="s">
        <v>4191</v>
      </c>
      <c r="Q489" s="8"/>
      <c r="R489" s="7">
        <v>42</v>
      </c>
      <c r="S489" s="7">
        <v>928.48</v>
      </c>
      <c r="T489" s="8" t="s">
        <v>4277</v>
      </c>
      <c r="U489" s="10" t="s">
        <v>4191</v>
      </c>
      <c r="V489" s="7">
        <v>130</v>
      </c>
      <c r="W489" s="7">
        <v>2232</v>
      </c>
      <c r="X489" s="13" t="s">
        <v>4277</v>
      </c>
      <c r="Y489" s="10" t="s">
        <v>4191</v>
      </c>
      <c r="Z489" s="53">
        <v>140</v>
      </c>
      <c r="AA489" s="53">
        <v>2500</v>
      </c>
      <c r="AB489" s="10"/>
      <c r="AC489" s="10"/>
      <c r="AD489" s="10"/>
      <c r="AE489" s="10"/>
    </row>
    <row r="490" spans="2:57" s="51" customFormat="1" ht="38.25">
      <c r="B490" s="7" t="s">
        <v>1693</v>
      </c>
      <c r="C490" s="156" t="s">
        <v>1694</v>
      </c>
      <c r="D490" s="62" t="s">
        <v>1695</v>
      </c>
      <c r="E490" s="25" t="s">
        <v>1696</v>
      </c>
      <c r="F490" s="62" t="s">
        <v>1697</v>
      </c>
      <c r="G490" s="11" t="s">
        <v>105</v>
      </c>
      <c r="H490" s="8">
        <v>10</v>
      </c>
      <c r="I490" s="74">
        <v>3030.22</v>
      </c>
      <c r="J490" s="1" t="s">
        <v>4352</v>
      </c>
      <c r="K490" s="37" t="s">
        <v>4177</v>
      </c>
      <c r="L490" s="37"/>
      <c r="M490" s="37">
        <v>10</v>
      </c>
      <c r="N490" s="37">
        <v>2800</v>
      </c>
      <c r="O490" s="13" t="s">
        <v>4275</v>
      </c>
      <c r="P490" s="8" t="s">
        <v>4177</v>
      </c>
      <c r="Q490" s="8"/>
      <c r="R490" s="52">
        <v>35</v>
      </c>
      <c r="S490" s="52">
        <v>3295</v>
      </c>
      <c r="T490" s="8" t="s">
        <v>4278</v>
      </c>
      <c r="U490" s="10" t="s">
        <v>4177</v>
      </c>
      <c r="V490" s="7">
        <v>23</v>
      </c>
      <c r="W490" s="7">
        <v>3360</v>
      </c>
      <c r="X490" s="13" t="s">
        <v>4279</v>
      </c>
      <c r="Y490" s="58" t="s">
        <v>4177</v>
      </c>
      <c r="Z490" s="53">
        <v>5</v>
      </c>
      <c r="AA490" s="53">
        <v>3980</v>
      </c>
      <c r="AB490" s="10"/>
      <c r="AC490" s="10"/>
      <c r="AD490" s="10"/>
      <c r="AE490" s="10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</row>
    <row r="491" spans="2:57" s="51" customFormat="1" ht="38.25">
      <c r="B491" s="7" t="s">
        <v>1698</v>
      </c>
      <c r="C491" s="156" t="s">
        <v>1694</v>
      </c>
      <c r="D491" s="62" t="s">
        <v>1695</v>
      </c>
      <c r="E491" s="25" t="s">
        <v>1696</v>
      </c>
      <c r="F491" s="62" t="s">
        <v>1699</v>
      </c>
      <c r="G491" s="11" t="s">
        <v>105</v>
      </c>
      <c r="H491" s="8">
        <v>10</v>
      </c>
      <c r="I491" s="74">
        <v>3030.22</v>
      </c>
      <c r="J491" s="1" t="s">
        <v>4352</v>
      </c>
      <c r="K491" s="37" t="s">
        <v>4177</v>
      </c>
      <c r="L491" s="37"/>
      <c r="M491" s="37">
        <v>10</v>
      </c>
      <c r="N491" s="37">
        <v>2800</v>
      </c>
      <c r="O491" s="13" t="s">
        <v>4275</v>
      </c>
      <c r="P491" s="8" t="s">
        <v>4177</v>
      </c>
      <c r="Q491" s="8"/>
      <c r="R491" s="52">
        <v>35</v>
      </c>
      <c r="S491" s="52">
        <v>3295</v>
      </c>
      <c r="T491" s="8" t="s">
        <v>4278</v>
      </c>
      <c r="U491" s="10" t="s">
        <v>4177</v>
      </c>
      <c r="V491" s="7">
        <v>15</v>
      </c>
      <c r="W491" s="7">
        <v>3416</v>
      </c>
      <c r="X491" s="13" t="s">
        <v>4279</v>
      </c>
      <c r="Y491" s="58" t="s">
        <v>4177</v>
      </c>
      <c r="Z491" s="53">
        <v>35</v>
      </c>
      <c r="AA491" s="53">
        <v>3980</v>
      </c>
      <c r="AB491" s="10"/>
      <c r="AC491" s="10"/>
      <c r="AD491" s="10"/>
      <c r="AE491" s="10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</row>
    <row r="492" spans="2:57" s="51" customFormat="1" ht="38.25">
      <c r="B492" s="7" t="s">
        <v>1700</v>
      </c>
      <c r="C492" s="156" t="s">
        <v>1701</v>
      </c>
      <c r="D492" s="62" t="s">
        <v>1695</v>
      </c>
      <c r="E492" s="25" t="s">
        <v>1702</v>
      </c>
      <c r="F492" s="62" t="s">
        <v>1703</v>
      </c>
      <c r="G492" s="11" t="s">
        <v>105</v>
      </c>
      <c r="H492" s="8">
        <v>15</v>
      </c>
      <c r="I492" s="74">
        <v>7306.56</v>
      </c>
      <c r="J492" s="1" t="s">
        <v>4352</v>
      </c>
      <c r="K492" s="37" t="s">
        <v>4177</v>
      </c>
      <c r="L492" s="37"/>
      <c r="M492" s="37">
        <v>6</v>
      </c>
      <c r="N492" s="37">
        <v>6530</v>
      </c>
      <c r="O492" s="13" t="s">
        <v>4275</v>
      </c>
      <c r="P492" s="8" t="s">
        <v>4177</v>
      </c>
      <c r="Q492" s="8"/>
      <c r="R492" s="52">
        <v>45</v>
      </c>
      <c r="S492" s="52">
        <v>7945</v>
      </c>
      <c r="T492" s="8" t="s">
        <v>4278</v>
      </c>
      <c r="U492" s="10" t="s">
        <v>4177</v>
      </c>
      <c r="V492" s="7">
        <v>40</v>
      </c>
      <c r="W492" s="7">
        <v>8512</v>
      </c>
      <c r="X492" s="13" t="s">
        <v>4279</v>
      </c>
      <c r="Y492" s="58" t="s">
        <v>4177</v>
      </c>
      <c r="Z492" s="53">
        <v>45</v>
      </c>
      <c r="AA492" s="53">
        <v>10820</v>
      </c>
      <c r="AB492" s="10"/>
      <c r="AC492" s="10"/>
      <c r="AD492" s="10"/>
      <c r="AE492" s="10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</row>
    <row r="493" spans="2:57" s="51" customFormat="1" ht="38.25">
      <c r="B493" s="7" t="s">
        <v>1704</v>
      </c>
      <c r="C493" s="156" t="s">
        <v>1701</v>
      </c>
      <c r="D493" s="62" t="s">
        <v>1695</v>
      </c>
      <c r="E493" s="25" t="s">
        <v>1702</v>
      </c>
      <c r="F493" s="62" t="s">
        <v>1705</v>
      </c>
      <c r="G493" s="11" t="s">
        <v>105</v>
      </c>
      <c r="H493" s="8">
        <v>20</v>
      </c>
      <c r="I493" s="74">
        <v>7306.56</v>
      </c>
      <c r="J493" s="1" t="s">
        <v>4352</v>
      </c>
      <c r="K493" s="37" t="s">
        <v>4177</v>
      </c>
      <c r="L493" s="37"/>
      <c r="M493" s="37">
        <v>10</v>
      </c>
      <c r="N493" s="37">
        <v>6530</v>
      </c>
      <c r="O493" s="13" t="s">
        <v>4275</v>
      </c>
      <c r="P493" s="8" t="s">
        <v>4177</v>
      </c>
      <c r="Q493" s="8"/>
      <c r="R493" s="52">
        <v>45</v>
      </c>
      <c r="S493" s="52">
        <v>7945</v>
      </c>
      <c r="T493" s="8" t="s">
        <v>4278</v>
      </c>
      <c r="U493" s="10" t="s">
        <v>4177</v>
      </c>
      <c r="V493" s="7">
        <v>40</v>
      </c>
      <c r="W493" s="7">
        <v>8512</v>
      </c>
      <c r="X493" s="13" t="s">
        <v>4279</v>
      </c>
      <c r="Y493" s="58" t="s">
        <v>4177</v>
      </c>
      <c r="Z493" s="53">
        <v>30</v>
      </c>
      <c r="AA493" s="53">
        <v>10820</v>
      </c>
      <c r="AB493" s="10"/>
      <c r="AC493" s="10"/>
      <c r="AD493" s="10"/>
      <c r="AE493" s="10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</row>
    <row r="494" spans="2:57" s="51" customFormat="1" ht="38.25">
      <c r="B494" s="7" t="s">
        <v>1706</v>
      </c>
      <c r="C494" s="156" t="s">
        <v>1701</v>
      </c>
      <c r="D494" s="62" t="s">
        <v>1695</v>
      </c>
      <c r="E494" s="25" t="s">
        <v>1702</v>
      </c>
      <c r="F494" s="62" t="s">
        <v>1707</v>
      </c>
      <c r="G494" s="11" t="s">
        <v>105</v>
      </c>
      <c r="H494" s="8">
        <v>20</v>
      </c>
      <c r="I494" s="74">
        <v>7306.56</v>
      </c>
      <c r="J494" s="1" t="s">
        <v>4352</v>
      </c>
      <c r="K494" s="37" t="s">
        <v>4177</v>
      </c>
      <c r="L494" s="37"/>
      <c r="M494" s="37">
        <v>10</v>
      </c>
      <c r="N494" s="37">
        <v>7000</v>
      </c>
      <c r="O494" s="13" t="s">
        <v>4275</v>
      </c>
      <c r="P494" s="8" t="s">
        <v>4177</v>
      </c>
      <c r="Q494" s="8"/>
      <c r="R494" s="52">
        <v>25</v>
      </c>
      <c r="S494" s="52">
        <v>7945</v>
      </c>
      <c r="T494" s="13"/>
      <c r="U494" s="13"/>
      <c r="V494" s="52"/>
      <c r="W494" s="52"/>
      <c r="X494" s="13"/>
      <c r="Y494" s="13"/>
      <c r="Z494" s="52"/>
      <c r="AA494" s="52"/>
      <c r="AB494" s="10"/>
      <c r="AC494" s="10"/>
      <c r="AD494" s="10"/>
      <c r="AE494" s="10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</row>
    <row r="495" spans="2:57" s="51" customFormat="1" ht="38.25">
      <c r="B495" s="7" t="s">
        <v>1708</v>
      </c>
      <c r="C495" s="156" t="s">
        <v>1709</v>
      </c>
      <c r="D495" s="62" t="s">
        <v>1695</v>
      </c>
      <c r="E495" s="25" t="s">
        <v>1710</v>
      </c>
      <c r="F495" s="62" t="s">
        <v>1711</v>
      </c>
      <c r="G495" s="11" t="s">
        <v>105</v>
      </c>
      <c r="H495" s="8">
        <v>30</v>
      </c>
      <c r="I495" s="74">
        <v>9976</v>
      </c>
      <c r="J495" s="1" t="s">
        <v>4352</v>
      </c>
      <c r="K495" s="37" t="s">
        <v>4177</v>
      </c>
      <c r="L495" s="37"/>
      <c r="M495" s="37">
        <v>20</v>
      </c>
      <c r="N495" s="37">
        <v>9300</v>
      </c>
      <c r="O495" s="13" t="s">
        <v>4275</v>
      </c>
      <c r="P495" s="8" t="s">
        <v>4177</v>
      </c>
      <c r="Q495" s="13"/>
      <c r="R495" s="52">
        <v>40</v>
      </c>
      <c r="S495" s="52">
        <v>10635</v>
      </c>
      <c r="T495" s="13"/>
      <c r="U495" s="13"/>
      <c r="V495" s="52"/>
      <c r="W495" s="52"/>
      <c r="X495" s="13"/>
      <c r="Y495" s="13"/>
      <c r="Z495" s="52"/>
      <c r="AA495" s="52"/>
      <c r="AB495" s="10"/>
      <c r="AC495" s="10"/>
      <c r="AD495" s="10"/>
      <c r="AE495" s="10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</row>
    <row r="496" spans="2:57" s="51" customFormat="1" ht="38.25">
      <c r="B496" s="7" t="s">
        <v>1712</v>
      </c>
      <c r="C496" s="156" t="s">
        <v>1709</v>
      </c>
      <c r="D496" s="62" t="s">
        <v>1695</v>
      </c>
      <c r="E496" s="25" t="s">
        <v>1710</v>
      </c>
      <c r="F496" s="62" t="s">
        <v>1713</v>
      </c>
      <c r="G496" s="11" t="s">
        <v>105</v>
      </c>
      <c r="H496" s="8">
        <v>20</v>
      </c>
      <c r="I496" s="74">
        <v>9976</v>
      </c>
      <c r="J496" s="1" t="s">
        <v>4352</v>
      </c>
      <c r="K496" s="37" t="s">
        <v>4177</v>
      </c>
      <c r="L496" s="37"/>
      <c r="M496" s="37">
        <v>12</v>
      </c>
      <c r="N496" s="37">
        <v>9300</v>
      </c>
      <c r="O496" s="13" t="s">
        <v>4275</v>
      </c>
      <c r="P496" s="8" t="s">
        <v>4177</v>
      </c>
      <c r="Q496" s="8"/>
      <c r="R496" s="7">
        <v>15</v>
      </c>
      <c r="S496" s="52">
        <v>10635</v>
      </c>
      <c r="T496" s="8"/>
      <c r="U496" s="10"/>
      <c r="V496" s="7"/>
      <c r="W496" s="7"/>
      <c r="X496" s="8"/>
      <c r="Y496" s="10"/>
      <c r="Z496" s="7"/>
      <c r="AA496" s="7"/>
      <c r="AB496" s="10"/>
      <c r="AC496" s="10"/>
      <c r="AD496" s="10"/>
      <c r="AE496" s="10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</row>
    <row r="497" spans="2:53" s="51" customFormat="1" ht="38.25">
      <c r="B497" s="7" t="s">
        <v>1714</v>
      </c>
      <c r="C497" s="156" t="s">
        <v>1709</v>
      </c>
      <c r="D497" s="62" t="s">
        <v>1695</v>
      </c>
      <c r="E497" s="25" t="s">
        <v>1710</v>
      </c>
      <c r="F497" s="62" t="s">
        <v>1715</v>
      </c>
      <c r="G497" s="11" t="s">
        <v>105</v>
      </c>
      <c r="H497" s="8">
        <v>15</v>
      </c>
      <c r="I497" s="74">
        <v>9976</v>
      </c>
      <c r="J497" s="1" t="s">
        <v>4352</v>
      </c>
      <c r="K497" s="37" t="s">
        <v>4177</v>
      </c>
      <c r="L497" s="37"/>
      <c r="M497" s="37">
        <v>4</v>
      </c>
      <c r="N497" s="37">
        <v>9300</v>
      </c>
      <c r="O497" s="13" t="s">
        <v>4275</v>
      </c>
      <c r="P497" s="8" t="s">
        <v>4177</v>
      </c>
      <c r="Q497" s="8"/>
      <c r="R497" s="7">
        <v>35</v>
      </c>
      <c r="S497" s="52">
        <v>10635</v>
      </c>
      <c r="T497" s="8"/>
      <c r="U497" s="10"/>
      <c r="V497" s="7"/>
      <c r="W497" s="7"/>
      <c r="X497" s="13" t="s">
        <v>4279</v>
      </c>
      <c r="Y497" s="10" t="s">
        <v>4177</v>
      </c>
      <c r="Z497" s="53">
        <v>40</v>
      </c>
      <c r="AA497" s="53">
        <v>16650</v>
      </c>
      <c r="AB497" s="10"/>
      <c r="AC497" s="10"/>
      <c r="AD497" s="10"/>
      <c r="AE497" s="10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</row>
    <row r="498" spans="2:53" s="51" customFormat="1" ht="38.25">
      <c r="B498" s="7" t="s">
        <v>1716</v>
      </c>
      <c r="C498" s="156" t="s">
        <v>1709</v>
      </c>
      <c r="D498" s="62" t="s">
        <v>1695</v>
      </c>
      <c r="E498" s="25" t="s">
        <v>1710</v>
      </c>
      <c r="F498" s="62" t="s">
        <v>1717</v>
      </c>
      <c r="G498" s="11" t="s">
        <v>105</v>
      </c>
      <c r="H498" s="8">
        <v>20</v>
      </c>
      <c r="I498" s="74">
        <v>9976</v>
      </c>
      <c r="J498" s="1" t="s">
        <v>4353</v>
      </c>
      <c r="K498" s="37" t="s">
        <v>4177</v>
      </c>
      <c r="L498" s="37"/>
      <c r="M498" s="37">
        <v>12</v>
      </c>
      <c r="N498" s="37">
        <v>9900</v>
      </c>
      <c r="O498" s="13" t="s">
        <v>4275</v>
      </c>
      <c r="P498" s="8" t="s">
        <v>4177</v>
      </c>
      <c r="Q498" s="13"/>
      <c r="R498" s="52">
        <v>15</v>
      </c>
      <c r="S498" s="52">
        <v>10635</v>
      </c>
      <c r="T498" s="13"/>
      <c r="U498" s="13"/>
      <c r="V498" s="52"/>
      <c r="W498" s="52"/>
      <c r="X498" s="13" t="s">
        <v>4279</v>
      </c>
      <c r="Y498" s="10" t="s">
        <v>4177</v>
      </c>
      <c r="Z498" s="53">
        <v>35</v>
      </c>
      <c r="AA498" s="53">
        <v>16650</v>
      </c>
      <c r="AB498" s="10"/>
      <c r="AC498" s="10"/>
      <c r="AD498" s="10"/>
      <c r="AE498" s="10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</row>
    <row r="499" spans="2:53" s="51" customFormat="1" ht="38.25">
      <c r="B499" s="7" t="s">
        <v>1718</v>
      </c>
      <c r="C499" s="156" t="s">
        <v>1709</v>
      </c>
      <c r="D499" s="62" t="s">
        <v>1695</v>
      </c>
      <c r="E499" s="25" t="s">
        <v>1710</v>
      </c>
      <c r="F499" s="62" t="s">
        <v>1719</v>
      </c>
      <c r="G499" s="11" t="s">
        <v>105</v>
      </c>
      <c r="H499" s="8">
        <v>10</v>
      </c>
      <c r="I499" s="20">
        <v>10604</v>
      </c>
      <c r="J499" s="1" t="s">
        <v>4353</v>
      </c>
      <c r="K499" s="37" t="s">
        <v>4177</v>
      </c>
      <c r="L499" s="37"/>
      <c r="M499" s="37">
        <v>4</v>
      </c>
      <c r="N499" s="37">
        <v>10500</v>
      </c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</row>
    <row r="500" spans="2:53" s="158" customFormat="1" ht="38.25">
      <c r="B500" s="7" t="s">
        <v>1720</v>
      </c>
      <c r="C500" s="156" t="s">
        <v>1721</v>
      </c>
      <c r="D500" s="62" t="s">
        <v>1695</v>
      </c>
      <c r="E500" s="25" t="s">
        <v>1722</v>
      </c>
      <c r="F500" s="62" t="s">
        <v>1723</v>
      </c>
      <c r="G500" s="11" t="s">
        <v>105</v>
      </c>
      <c r="H500" s="8">
        <v>30</v>
      </c>
      <c r="I500" s="74">
        <v>19670</v>
      </c>
      <c r="J500" s="1" t="s">
        <v>4352</v>
      </c>
      <c r="K500" s="37" t="s">
        <v>4177</v>
      </c>
      <c r="L500" s="37"/>
      <c r="M500" s="37">
        <v>20</v>
      </c>
      <c r="N500" s="37">
        <v>18000</v>
      </c>
      <c r="O500" s="13" t="s">
        <v>4275</v>
      </c>
      <c r="P500" s="8" t="s">
        <v>4177</v>
      </c>
      <c r="Q500" s="13"/>
      <c r="R500" s="52">
        <v>35</v>
      </c>
      <c r="S500" s="52">
        <v>21388</v>
      </c>
      <c r="T500" s="13"/>
      <c r="U500" s="13"/>
      <c r="V500" s="52"/>
      <c r="W500" s="52"/>
      <c r="X500" s="13" t="s">
        <v>4279</v>
      </c>
      <c r="Y500" s="10" t="s">
        <v>4177</v>
      </c>
      <c r="Z500" s="53">
        <v>35</v>
      </c>
      <c r="AA500" s="53">
        <v>29320</v>
      </c>
      <c r="AB500" s="10"/>
      <c r="AC500" s="10"/>
      <c r="AD500" s="10"/>
      <c r="AE500" s="10"/>
      <c r="AF500" s="157"/>
      <c r="AG500" s="157"/>
      <c r="AH500" s="157"/>
      <c r="AI500" s="157"/>
      <c r="AJ500" s="157"/>
      <c r="AK500" s="157"/>
      <c r="AL500" s="157"/>
      <c r="AM500" s="157"/>
      <c r="AN500" s="157"/>
      <c r="AO500" s="157"/>
      <c r="AP500" s="157"/>
      <c r="AQ500" s="157"/>
      <c r="AR500" s="157"/>
      <c r="AS500" s="157"/>
      <c r="AT500" s="157"/>
      <c r="AU500" s="157"/>
      <c r="AV500" s="157"/>
      <c r="AW500" s="157"/>
      <c r="AX500" s="157"/>
      <c r="AY500" s="157"/>
      <c r="AZ500" s="157"/>
      <c r="BA500" s="157"/>
    </row>
    <row r="501" spans="2:53" s="158" customFormat="1" ht="38.25">
      <c r="B501" s="7" t="s">
        <v>1724</v>
      </c>
      <c r="C501" s="156" t="s">
        <v>1721</v>
      </c>
      <c r="D501" s="62" t="s">
        <v>1695</v>
      </c>
      <c r="E501" s="25" t="s">
        <v>1722</v>
      </c>
      <c r="F501" s="62" t="s">
        <v>1725</v>
      </c>
      <c r="G501" s="11" t="s">
        <v>105</v>
      </c>
      <c r="H501" s="8">
        <v>20</v>
      </c>
      <c r="I501" s="74">
        <v>19670</v>
      </c>
      <c r="J501" s="1" t="s">
        <v>4352</v>
      </c>
      <c r="K501" s="37" t="s">
        <v>4177</v>
      </c>
      <c r="L501" s="37"/>
      <c r="M501" s="37">
        <v>10</v>
      </c>
      <c r="N501" s="37">
        <v>18000</v>
      </c>
      <c r="O501" s="13" t="s">
        <v>4275</v>
      </c>
      <c r="P501" s="8" t="s">
        <v>4177</v>
      </c>
      <c r="Q501" s="8"/>
      <c r="R501" s="7">
        <v>20</v>
      </c>
      <c r="S501" s="52">
        <v>21388</v>
      </c>
      <c r="T501" s="8" t="s">
        <v>4278</v>
      </c>
      <c r="U501" s="10" t="s">
        <v>4177</v>
      </c>
      <c r="V501" s="7">
        <v>30</v>
      </c>
      <c r="W501" s="7">
        <v>21280</v>
      </c>
      <c r="X501" s="13" t="s">
        <v>4279</v>
      </c>
      <c r="Y501" s="10" t="s">
        <v>4177</v>
      </c>
      <c r="Z501" s="53">
        <v>25</v>
      </c>
      <c r="AA501" s="53">
        <v>29320</v>
      </c>
      <c r="AB501" s="10"/>
      <c r="AC501" s="10"/>
      <c r="AD501" s="10"/>
      <c r="AE501" s="10"/>
      <c r="AF501" s="157"/>
      <c r="AG501" s="157"/>
      <c r="AH501" s="157"/>
      <c r="AI501" s="157"/>
      <c r="AJ501" s="157"/>
      <c r="AK501" s="157"/>
      <c r="AL501" s="157"/>
      <c r="AM501" s="157"/>
      <c r="AN501" s="157"/>
      <c r="AO501" s="157"/>
      <c r="AP501" s="157"/>
      <c r="AQ501" s="157"/>
      <c r="AR501" s="157"/>
      <c r="AS501" s="157"/>
      <c r="AT501" s="157"/>
      <c r="AU501" s="157"/>
      <c r="AV501" s="157"/>
      <c r="AW501" s="157"/>
      <c r="AX501" s="157"/>
      <c r="AY501" s="157"/>
      <c r="AZ501" s="157"/>
      <c r="BA501" s="157"/>
    </row>
    <row r="502" spans="2:53" s="51" customFormat="1" ht="38.25">
      <c r="B502" s="7" t="s">
        <v>1726</v>
      </c>
      <c r="C502" s="156" t="s">
        <v>1721</v>
      </c>
      <c r="D502" s="62" t="s">
        <v>1695</v>
      </c>
      <c r="E502" s="25" t="s">
        <v>1722</v>
      </c>
      <c r="F502" s="62" t="s">
        <v>1727</v>
      </c>
      <c r="G502" s="159" t="s">
        <v>105</v>
      </c>
      <c r="H502" s="160">
        <v>20</v>
      </c>
      <c r="I502" s="74">
        <v>19670</v>
      </c>
      <c r="J502" s="1" t="s">
        <v>4352</v>
      </c>
      <c r="K502" s="37" t="s">
        <v>4177</v>
      </c>
      <c r="L502" s="37"/>
      <c r="M502" s="37">
        <v>15</v>
      </c>
      <c r="N502" s="37">
        <v>18000</v>
      </c>
      <c r="O502" s="13" t="s">
        <v>4275</v>
      </c>
      <c r="P502" s="8" t="s">
        <v>4177</v>
      </c>
      <c r="Q502" s="13"/>
      <c r="R502" s="52">
        <v>35</v>
      </c>
      <c r="S502" s="52">
        <v>21388</v>
      </c>
      <c r="T502" s="8" t="s">
        <v>4278</v>
      </c>
      <c r="U502" s="10" t="s">
        <v>4177</v>
      </c>
      <c r="V502" s="7">
        <v>25</v>
      </c>
      <c r="W502" s="7">
        <v>21280</v>
      </c>
      <c r="X502" s="13" t="s">
        <v>4279</v>
      </c>
      <c r="Y502" s="10" t="s">
        <v>4177</v>
      </c>
      <c r="Z502" s="53">
        <v>25</v>
      </c>
      <c r="AA502" s="53">
        <v>29320</v>
      </c>
      <c r="AB502" s="10"/>
      <c r="AC502" s="10"/>
      <c r="AD502" s="10"/>
      <c r="AE502" s="10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</row>
    <row r="503" spans="2:53" s="51" customFormat="1" ht="38.25">
      <c r="B503" s="7" t="s">
        <v>1728</v>
      </c>
      <c r="C503" s="156" t="s">
        <v>1721</v>
      </c>
      <c r="D503" s="62" t="s">
        <v>1695</v>
      </c>
      <c r="E503" s="25" t="s">
        <v>1722</v>
      </c>
      <c r="F503" s="62" t="s">
        <v>1729</v>
      </c>
      <c r="G503" s="11" t="s">
        <v>105</v>
      </c>
      <c r="H503" s="8">
        <v>6</v>
      </c>
      <c r="I503" s="19">
        <v>92000</v>
      </c>
      <c r="J503" s="1"/>
      <c r="K503" s="37"/>
      <c r="L503" s="37"/>
      <c r="M503" s="37">
        <v>3</v>
      </c>
      <c r="N503" s="37">
        <v>92000</v>
      </c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</row>
    <row r="504" spans="2:53" s="51" customFormat="1" ht="38.25">
      <c r="B504" s="7" t="s">
        <v>1730</v>
      </c>
      <c r="C504" s="156" t="s">
        <v>1721</v>
      </c>
      <c r="D504" s="62" t="s">
        <v>1695</v>
      </c>
      <c r="E504" s="25" t="s">
        <v>1722</v>
      </c>
      <c r="F504" s="62" t="s">
        <v>1731</v>
      </c>
      <c r="G504" s="11" t="s">
        <v>105</v>
      </c>
      <c r="H504" s="8">
        <v>6</v>
      </c>
      <c r="I504" s="20">
        <v>28000</v>
      </c>
      <c r="J504" s="1" t="s">
        <v>4353</v>
      </c>
      <c r="K504" s="37" t="s">
        <v>4177</v>
      </c>
      <c r="L504" s="37"/>
      <c r="M504" s="37">
        <v>3</v>
      </c>
      <c r="N504" s="37">
        <v>27000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</row>
    <row r="505" spans="2:53" s="51" customFormat="1" ht="39">
      <c r="B505" s="7" t="s">
        <v>1732</v>
      </c>
      <c r="C505" s="131" t="s">
        <v>1733</v>
      </c>
      <c r="D505" s="62" t="s">
        <v>1695</v>
      </c>
      <c r="E505" s="25" t="s">
        <v>1702</v>
      </c>
      <c r="F505" s="62" t="s">
        <v>1734</v>
      </c>
      <c r="G505" s="10" t="s">
        <v>105</v>
      </c>
      <c r="H505" s="73">
        <v>4</v>
      </c>
      <c r="I505" s="19">
        <v>5574.98</v>
      </c>
      <c r="J505" s="1"/>
      <c r="K505" s="37"/>
      <c r="L505" s="37"/>
      <c r="M505" s="37"/>
      <c r="N505" s="37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</row>
    <row r="506" spans="2:53" s="51" customFormat="1" ht="38.25">
      <c r="B506" s="7" t="s">
        <v>1735</v>
      </c>
      <c r="C506" s="156" t="s">
        <v>1701</v>
      </c>
      <c r="D506" s="62" t="s">
        <v>1695</v>
      </c>
      <c r="E506" s="25" t="s">
        <v>1702</v>
      </c>
      <c r="F506" s="62" t="s">
        <v>1736</v>
      </c>
      <c r="G506" s="11" t="s">
        <v>105</v>
      </c>
      <c r="H506" s="8">
        <v>20</v>
      </c>
      <c r="I506" s="19">
        <v>5575</v>
      </c>
      <c r="J506" s="1" t="s">
        <v>4353</v>
      </c>
      <c r="K506" s="37" t="s">
        <v>4177</v>
      </c>
      <c r="L506" s="37"/>
      <c r="M506" s="37">
        <v>16</v>
      </c>
      <c r="N506" s="37">
        <v>5500</v>
      </c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</row>
    <row r="507" spans="2:53" s="51" customFormat="1" ht="38.25">
      <c r="B507" s="7" t="s">
        <v>1737</v>
      </c>
      <c r="C507" s="156" t="s">
        <v>1701</v>
      </c>
      <c r="D507" s="62" t="s">
        <v>1695</v>
      </c>
      <c r="E507" s="25" t="s">
        <v>1702</v>
      </c>
      <c r="F507" s="62" t="s">
        <v>1738</v>
      </c>
      <c r="G507" s="11" t="s">
        <v>105</v>
      </c>
      <c r="H507" s="8">
        <v>8</v>
      </c>
      <c r="I507" s="19">
        <v>5575</v>
      </c>
      <c r="J507" s="1"/>
      <c r="K507" s="37"/>
      <c r="L507" s="37"/>
      <c r="M507" s="37"/>
      <c r="N507" s="37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</row>
    <row r="508" spans="2:53" s="51" customFormat="1" ht="38.25">
      <c r="B508" s="7" t="s">
        <v>1739</v>
      </c>
      <c r="C508" s="131" t="s">
        <v>1701</v>
      </c>
      <c r="D508" s="62" t="s">
        <v>1695</v>
      </c>
      <c r="E508" s="25" t="s">
        <v>1702</v>
      </c>
      <c r="F508" s="62" t="s">
        <v>1740</v>
      </c>
      <c r="G508" s="10" t="s">
        <v>105</v>
      </c>
      <c r="H508" s="73">
        <v>6</v>
      </c>
      <c r="I508" s="20">
        <v>5210</v>
      </c>
      <c r="J508" s="1"/>
      <c r="K508" s="37"/>
      <c r="L508" s="37"/>
      <c r="M508" s="37"/>
      <c r="N508" s="37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</row>
    <row r="509" spans="2:53" s="51" customFormat="1" ht="38.25">
      <c r="B509" s="7" t="s">
        <v>1741</v>
      </c>
      <c r="C509" s="156" t="s">
        <v>1701</v>
      </c>
      <c r="D509" s="62" t="s">
        <v>1695</v>
      </c>
      <c r="E509" s="25" t="s">
        <v>1702</v>
      </c>
      <c r="F509" s="62" t="s">
        <v>1742</v>
      </c>
      <c r="G509" s="11" t="s">
        <v>105</v>
      </c>
      <c r="H509" s="8">
        <v>10</v>
      </c>
      <c r="I509" s="20">
        <v>5210</v>
      </c>
      <c r="J509" s="1" t="s">
        <v>4353</v>
      </c>
      <c r="K509" s="37" t="s">
        <v>4177</v>
      </c>
      <c r="L509" s="37"/>
      <c r="M509" s="37">
        <v>12</v>
      </c>
      <c r="N509" s="37">
        <v>5200</v>
      </c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</row>
    <row r="510" spans="2:53" s="51" customFormat="1" ht="38.25">
      <c r="B510" s="7" t="s">
        <v>1743</v>
      </c>
      <c r="C510" s="156" t="s">
        <v>1701</v>
      </c>
      <c r="D510" s="62" t="s">
        <v>1695</v>
      </c>
      <c r="E510" s="25" t="s">
        <v>1702</v>
      </c>
      <c r="F510" s="62" t="s">
        <v>1744</v>
      </c>
      <c r="G510" s="11" t="s">
        <v>105</v>
      </c>
      <c r="H510" s="8">
        <v>6</v>
      </c>
      <c r="I510" s="19">
        <v>5575</v>
      </c>
      <c r="J510" s="1" t="s">
        <v>4353</v>
      </c>
      <c r="K510" s="37" t="s">
        <v>4177</v>
      </c>
      <c r="L510" s="37"/>
      <c r="M510" s="37">
        <v>12</v>
      </c>
      <c r="N510" s="37">
        <v>5500</v>
      </c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</row>
    <row r="511" spans="2:53" s="51" customFormat="1" ht="38.25">
      <c r="B511" s="7" t="s">
        <v>1745</v>
      </c>
      <c r="C511" s="156" t="s">
        <v>1709</v>
      </c>
      <c r="D511" s="62" t="s">
        <v>1695</v>
      </c>
      <c r="E511" s="25" t="s">
        <v>1710</v>
      </c>
      <c r="F511" s="62" t="s">
        <v>1746</v>
      </c>
      <c r="G511" s="11" t="s">
        <v>105</v>
      </c>
      <c r="H511" s="8">
        <v>5</v>
      </c>
      <c r="I511" s="19">
        <v>10240</v>
      </c>
      <c r="J511" s="1" t="s">
        <v>4352</v>
      </c>
      <c r="K511" s="37" t="s">
        <v>4177</v>
      </c>
      <c r="L511" s="37"/>
      <c r="M511" s="37">
        <v>5</v>
      </c>
      <c r="N511" s="37">
        <v>9570</v>
      </c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</row>
    <row r="512" spans="2:53" s="51" customFormat="1" ht="38.25">
      <c r="B512" s="7" t="s">
        <v>1747</v>
      </c>
      <c r="C512" s="156" t="s">
        <v>1709</v>
      </c>
      <c r="D512" s="62" t="s">
        <v>1695</v>
      </c>
      <c r="E512" s="25" t="s">
        <v>1710</v>
      </c>
      <c r="F512" s="62" t="s">
        <v>1748</v>
      </c>
      <c r="G512" s="11" t="s">
        <v>105</v>
      </c>
      <c r="H512" s="8">
        <v>10</v>
      </c>
      <c r="I512" s="19">
        <v>10240</v>
      </c>
      <c r="J512" s="1" t="s">
        <v>4352</v>
      </c>
      <c r="K512" s="37" t="s">
        <v>4177</v>
      </c>
      <c r="L512" s="37"/>
      <c r="M512" s="37">
        <v>4</v>
      </c>
      <c r="N512" s="37">
        <v>9570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</row>
    <row r="513" spans="2:57" s="51" customFormat="1" ht="38.25">
      <c r="B513" s="7" t="s">
        <v>1749</v>
      </c>
      <c r="C513" s="156" t="s">
        <v>1709</v>
      </c>
      <c r="D513" s="62" t="s">
        <v>1695</v>
      </c>
      <c r="E513" s="25" t="s">
        <v>1710</v>
      </c>
      <c r="F513" s="62" t="s">
        <v>1750</v>
      </c>
      <c r="G513" s="11" t="s">
        <v>105</v>
      </c>
      <c r="H513" s="8">
        <v>10</v>
      </c>
      <c r="I513" s="19">
        <v>10240</v>
      </c>
      <c r="J513" s="1" t="s">
        <v>4352</v>
      </c>
      <c r="K513" s="37" t="s">
        <v>4177</v>
      </c>
      <c r="L513" s="37"/>
      <c r="M513" s="37">
        <v>3</v>
      </c>
      <c r="N513" s="37">
        <v>9390</v>
      </c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</row>
    <row r="514" spans="2:57" s="51" customFormat="1" ht="38.25">
      <c r="B514" s="7" t="s">
        <v>1751</v>
      </c>
      <c r="C514" s="156" t="s">
        <v>1709</v>
      </c>
      <c r="D514" s="62" t="s">
        <v>1695</v>
      </c>
      <c r="E514" s="25" t="s">
        <v>1710</v>
      </c>
      <c r="F514" s="62" t="s">
        <v>1752</v>
      </c>
      <c r="G514" s="11" t="s">
        <v>105</v>
      </c>
      <c r="H514" s="8">
        <v>6</v>
      </c>
      <c r="I514" s="20">
        <v>10790</v>
      </c>
      <c r="J514" s="1" t="s">
        <v>4353</v>
      </c>
      <c r="K514" s="37" t="s">
        <v>4177</v>
      </c>
      <c r="L514" s="37"/>
      <c r="M514" s="37">
        <v>4</v>
      </c>
      <c r="N514" s="37">
        <v>10700</v>
      </c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</row>
    <row r="515" spans="2:57" s="51" customFormat="1" ht="38.25">
      <c r="B515" s="7" t="s">
        <v>1753</v>
      </c>
      <c r="C515" s="156" t="s">
        <v>1709</v>
      </c>
      <c r="D515" s="62" t="s">
        <v>1695</v>
      </c>
      <c r="E515" s="25" t="s">
        <v>1710</v>
      </c>
      <c r="F515" s="62" t="s">
        <v>1754</v>
      </c>
      <c r="G515" s="11" t="s">
        <v>105</v>
      </c>
      <c r="H515" s="8">
        <v>6</v>
      </c>
      <c r="I515" s="20">
        <v>54953</v>
      </c>
      <c r="J515" s="1" t="s">
        <v>4353</v>
      </c>
      <c r="K515" s="37" t="s">
        <v>4177</v>
      </c>
      <c r="L515" s="37"/>
      <c r="M515" s="37">
        <v>3</v>
      </c>
      <c r="N515" s="37">
        <v>54500</v>
      </c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</row>
    <row r="516" spans="2:57" s="51" customFormat="1" ht="38.25">
      <c r="B516" s="7" t="s">
        <v>1755</v>
      </c>
      <c r="C516" s="139" t="s">
        <v>1756</v>
      </c>
      <c r="D516" s="25" t="s">
        <v>1757</v>
      </c>
      <c r="E516" s="25" t="s">
        <v>1758</v>
      </c>
      <c r="F516" s="25" t="s">
        <v>1759</v>
      </c>
      <c r="G516" s="13" t="s">
        <v>1760</v>
      </c>
      <c r="H516" s="80">
        <v>200</v>
      </c>
      <c r="I516" s="81">
        <v>33929</v>
      </c>
      <c r="J516" s="1" t="s">
        <v>4282</v>
      </c>
      <c r="K516" s="37" t="s">
        <v>4177</v>
      </c>
      <c r="L516" s="37"/>
      <c r="M516" s="37">
        <v>250</v>
      </c>
      <c r="N516" s="37">
        <v>33928.57</v>
      </c>
      <c r="O516" s="13" t="s">
        <v>4280</v>
      </c>
      <c r="P516" s="13" t="s">
        <v>4177</v>
      </c>
      <c r="Q516" s="8">
        <v>100</v>
      </c>
      <c r="R516" s="124">
        <v>200</v>
      </c>
      <c r="S516" s="53">
        <v>40000</v>
      </c>
      <c r="T516" s="8" t="s">
        <v>4281</v>
      </c>
      <c r="U516" s="10" t="s">
        <v>4177</v>
      </c>
      <c r="V516" s="7">
        <v>50</v>
      </c>
      <c r="W516" s="7">
        <v>39000</v>
      </c>
      <c r="X516" s="13" t="s">
        <v>4282</v>
      </c>
      <c r="Y516" s="58" t="s">
        <v>4177</v>
      </c>
      <c r="Z516" s="161">
        <v>100</v>
      </c>
      <c r="AA516" s="161">
        <v>30000</v>
      </c>
      <c r="AB516" s="10"/>
      <c r="AC516" s="10"/>
      <c r="AD516" s="10"/>
      <c r="AE516" s="10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</row>
    <row r="517" spans="2:57" s="51" customFormat="1" ht="38.25">
      <c r="B517" s="7" t="s">
        <v>1761</v>
      </c>
      <c r="C517" s="139" t="s">
        <v>1762</v>
      </c>
      <c r="D517" s="25" t="s">
        <v>1757</v>
      </c>
      <c r="E517" s="25" t="s">
        <v>1763</v>
      </c>
      <c r="F517" s="25" t="s">
        <v>1764</v>
      </c>
      <c r="G517" s="162" t="s">
        <v>1760</v>
      </c>
      <c r="H517" s="163">
        <v>120</v>
      </c>
      <c r="I517" s="81">
        <v>18000</v>
      </c>
      <c r="J517" s="1" t="s">
        <v>4354</v>
      </c>
      <c r="K517" s="37" t="s">
        <v>4177</v>
      </c>
      <c r="L517" s="37"/>
      <c r="M517" s="37">
        <v>120</v>
      </c>
      <c r="N517" s="37">
        <v>18000</v>
      </c>
      <c r="O517" s="13" t="s">
        <v>4283</v>
      </c>
      <c r="P517" s="13" t="s">
        <v>4177</v>
      </c>
      <c r="Q517" s="8"/>
      <c r="R517" s="53">
        <v>80</v>
      </c>
      <c r="S517" s="53">
        <v>18000</v>
      </c>
      <c r="T517" s="8" t="s">
        <v>4284</v>
      </c>
      <c r="U517" s="10" t="s">
        <v>4177</v>
      </c>
      <c r="V517" s="7">
        <v>30</v>
      </c>
      <c r="W517" s="7">
        <v>17000</v>
      </c>
      <c r="X517" s="164" t="s">
        <v>4285</v>
      </c>
      <c r="Y517" s="58" t="s">
        <v>4177</v>
      </c>
      <c r="Z517" s="161">
        <v>40</v>
      </c>
      <c r="AA517" s="161">
        <v>12300</v>
      </c>
      <c r="AB517" s="10"/>
      <c r="AC517" s="10"/>
      <c r="AD517" s="10"/>
      <c r="AE517" s="10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</row>
    <row r="518" spans="2:57" s="158" customFormat="1" ht="25.5">
      <c r="B518" s="7" t="s">
        <v>1765</v>
      </c>
      <c r="C518" s="63" t="s">
        <v>1766</v>
      </c>
      <c r="D518" s="50" t="s">
        <v>1767</v>
      </c>
      <c r="E518" s="50" t="s">
        <v>1768</v>
      </c>
      <c r="F518" s="25" t="s">
        <v>1769</v>
      </c>
      <c r="G518" s="26" t="s">
        <v>51</v>
      </c>
      <c r="H518" s="10">
        <v>18</v>
      </c>
      <c r="I518" s="19">
        <v>28.5</v>
      </c>
      <c r="J518" s="1" t="s">
        <v>4316</v>
      </c>
      <c r="K518" s="37" t="s">
        <v>4177</v>
      </c>
      <c r="L518" s="37"/>
      <c r="M518" s="37">
        <v>52</v>
      </c>
      <c r="N518" s="37">
        <v>26.79</v>
      </c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</row>
    <row r="519" spans="2:57" s="158" customFormat="1" ht="38.25">
      <c r="B519" s="7" t="s">
        <v>1770</v>
      </c>
      <c r="C519" s="71" t="s">
        <v>1771</v>
      </c>
      <c r="D519" s="25" t="s">
        <v>1772</v>
      </c>
      <c r="E519" s="71" t="s">
        <v>1773</v>
      </c>
      <c r="F519" s="62" t="s">
        <v>1774</v>
      </c>
      <c r="G519" s="13" t="s">
        <v>105</v>
      </c>
      <c r="H519" s="165">
        <v>200</v>
      </c>
      <c r="I519" s="166">
        <v>465</v>
      </c>
      <c r="J519" s="1"/>
      <c r="K519" s="37"/>
      <c r="L519" s="37"/>
      <c r="M519" s="37"/>
      <c r="N519" s="37"/>
      <c r="O519" s="13"/>
      <c r="P519" s="13"/>
      <c r="Q519" s="13"/>
      <c r="R519" s="53"/>
      <c r="S519" s="53"/>
      <c r="T519" s="8" t="s">
        <v>4286</v>
      </c>
      <c r="U519" s="10" t="s">
        <v>4177</v>
      </c>
      <c r="V519" s="7">
        <v>100</v>
      </c>
      <c r="W519" s="7">
        <v>464</v>
      </c>
      <c r="X519" s="13" t="s">
        <v>4286</v>
      </c>
      <c r="Y519" s="58" t="s">
        <v>4177</v>
      </c>
      <c r="Z519" s="53">
        <v>100</v>
      </c>
      <c r="AA519" s="53">
        <v>390</v>
      </c>
      <c r="AB519" s="10"/>
      <c r="AC519" s="10"/>
      <c r="AD519" s="10"/>
      <c r="AE519" s="10"/>
      <c r="AF519" s="157"/>
      <c r="AG519" s="157"/>
      <c r="AH519" s="157"/>
      <c r="AI519" s="157"/>
      <c r="AJ519" s="157"/>
      <c r="AK519" s="157"/>
      <c r="AL519" s="157"/>
      <c r="AM519" s="157"/>
      <c r="AN519" s="157"/>
      <c r="AO519" s="157"/>
      <c r="AP519" s="157"/>
      <c r="AQ519" s="157"/>
      <c r="AR519" s="157"/>
      <c r="AS519" s="157"/>
      <c r="AT519" s="157"/>
      <c r="AU519" s="157"/>
      <c r="AV519" s="157"/>
      <c r="AW519" s="157"/>
      <c r="AX519" s="157"/>
      <c r="AY519" s="157"/>
      <c r="AZ519" s="157"/>
      <c r="BA519" s="157"/>
    </row>
    <row r="520" spans="2:57" s="51" customFormat="1" ht="38.25">
      <c r="B520" s="7" t="s">
        <v>1775</v>
      </c>
      <c r="C520" s="71" t="s">
        <v>1771</v>
      </c>
      <c r="D520" s="25" t="s">
        <v>1772</v>
      </c>
      <c r="E520" s="71" t="s">
        <v>1773</v>
      </c>
      <c r="F520" s="62" t="s">
        <v>1776</v>
      </c>
      <c r="G520" s="167" t="s">
        <v>105</v>
      </c>
      <c r="H520" s="168">
        <v>100</v>
      </c>
      <c r="I520" s="166">
        <v>500</v>
      </c>
      <c r="J520" s="1"/>
      <c r="K520" s="37"/>
      <c r="L520" s="37"/>
      <c r="M520" s="37"/>
      <c r="N520" s="37"/>
      <c r="O520" s="13"/>
      <c r="P520" s="13"/>
      <c r="Q520" s="13"/>
      <c r="R520" s="53"/>
      <c r="S520" s="53"/>
      <c r="T520" s="13"/>
      <c r="U520" s="58"/>
      <c r="V520" s="53"/>
      <c r="W520" s="53"/>
      <c r="X520" s="13"/>
      <c r="Y520" s="58"/>
      <c r="Z520" s="53"/>
      <c r="AA520" s="53"/>
      <c r="AB520" s="10"/>
      <c r="AC520" s="10"/>
      <c r="AD520" s="10"/>
      <c r="AE520" s="10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</row>
    <row r="521" spans="2:57" s="51" customFormat="1" ht="38.25">
      <c r="B521" s="7" t="s">
        <v>1777</v>
      </c>
      <c r="C521" s="131" t="s">
        <v>1778</v>
      </c>
      <c r="D521" s="25" t="s">
        <v>1772</v>
      </c>
      <c r="E521" s="71" t="s">
        <v>1779</v>
      </c>
      <c r="F521" s="62" t="s">
        <v>1780</v>
      </c>
      <c r="G521" s="13" t="s">
        <v>105</v>
      </c>
      <c r="H521" s="165">
        <v>300</v>
      </c>
      <c r="I521" s="166">
        <v>270</v>
      </c>
      <c r="J521" s="1"/>
      <c r="K521" s="37"/>
      <c r="L521" s="37"/>
      <c r="M521" s="37"/>
      <c r="N521" s="37"/>
      <c r="O521" s="13"/>
      <c r="P521" s="13"/>
      <c r="Q521" s="13"/>
      <c r="R521" s="53"/>
      <c r="S521" s="53"/>
      <c r="T521" s="8" t="s">
        <v>4286</v>
      </c>
      <c r="U521" s="10" t="s">
        <v>4177</v>
      </c>
      <c r="V521" s="7">
        <v>300</v>
      </c>
      <c r="W521" s="7">
        <v>264</v>
      </c>
      <c r="X521" s="13" t="s">
        <v>4286</v>
      </c>
      <c r="Y521" s="10" t="s">
        <v>4177</v>
      </c>
      <c r="Z521" s="7">
        <v>200</v>
      </c>
      <c r="AA521" s="7">
        <v>222</v>
      </c>
      <c r="AB521" s="10"/>
      <c r="AC521" s="10"/>
      <c r="AD521" s="10"/>
      <c r="AE521" s="10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</row>
    <row r="522" spans="2:57" s="51" customFormat="1" ht="38.25">
      <c r="B522" s="7" t="s">
        <v>1781</v>
      </c>
      <c r="C522" s="131" t="s">
        <v>1778</v>
      </c>
      <c r="D522" s="25" t="s">
        <v>1772</v>
      </c>
      <c r="E522" s="71" t="s">
        <v>1779</v>
      </c>
      <c r="F522" s="62" t="s">
        <v>1782</v>
      </c>
      <c r="G522" s="162" t="s">
        <v>105</v>
      </c>
      <c r="H522" s="169">
        <v>200</v>
      </c>
      <c r="I522" s="166">
        <v>270</v>
      </c>
      <c r="J522" s="1"/>
      <c r="K522" s="37"/>
      <c r="L522" s="37"/>
      <c r="M522" s="37"/>
      <c r="N522" s="37"/>
      <c r="O522" s="13"/>
      <c r="P522" s="13"/>
      <c r="Q522" s="13"/>
      <c r="R522" s="53"/>
      <c r="S522" s="53"/>
      <c r="T522" s="13"/>
      <c r="U522" s="58"/>
      <c r="V522" s="53"/>
      <c r="W522" s="53"/>
      <c r="X522" s="13"/>
      <c r="Y522" s="58"/>
      <c r="Z522" s="53"/>
      <c r="AA522" s="53"/>
      <c r="AB522" s="10"/>
      <c r="AC522" s="10"/>
      <c r="AD522" s="10"/>
      <c r="AE522" s="10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</row>
    <row r="523" spans="2:57" s="158" customFormat="1" ht="38.25">
      <c r="B523" s="7" t="s">
        <v>1783</v>
      </c>
      <c r="C523" s="131" t="s">
        <v>1778</v>
      </c>
      <c r="D523" s="25" t="s">
        <v>1772</v>
      </c>
      <c r="E523" s="71" t="s">
        <v>1779</v>
      </c>
      <c r="F523" s="62" t="s">
        <v>1784</v>
      </c>
      <c r="G523" s="13" t="s">
        <v>105</v>
      </c>
      <c r="H523" s="165">
        <v>300</v>
      </c>
      <c r="I523" s="166">
        <v>260</v>
      </c>
      <c r="J523" s="1"/>
      <c r="K523" s="37"/>
      <c r="L523" s="37"/>
      <c r="M523" s="37"/>
      <c r="N523" s="37"/>
      <c r="O523" s="13"/>
      <c r="P523" s="13"/>
      <c r="Q523" s="13"/>
      <c r="R523" s="53"/>
      <c r="S523" s="53"/>
      <c r="T523" s="8" t="s">
        <v>4286</v>
      </c>
      <c r="U523" s="10" t="s">
        <v>4177</v>
      </c>
      <c r="V523" s="7">
        <v>400</v>
      </c>
      <c r="W523" s="7">
        <v>250</v>
      </c>
      <c r="X523" s="13" t="s">
        <v>4286</v>
      </c>
      <c r="Y523" s="10" t="s">
        <v>4177</v>
      </c>
      <c r="Z523" s="53">
        <v>400</v>
      </c>
      <c r="AA523" s="53">
        <v>210</v>
      </c>
      <c r="AB523" s="10"/>
      <c r="AC523" s="10"/>
      <c r="AD523" s="10"/>
      <c r="AE523" s="10"/>
      <c r="AF523" s="157"/>
      <c r="AG523" s="157"/>
      <c r="AH523" s="157"/>
      <c r="AI523" s="157"/>
      <c r="AJ523" s="157"/>
      <c r="AK523" s="157"/>
      <c r="AL523" s="157"/>
      <c r="AM523" s="157"/>
      <c r="AN523" s="157"/>
      <c r="AO523" s="157"/>
      <c r="AP523" s="157"/>
      <c r="AQ523" s="157"/>
      <c r="AR523" s="157"/>
      <c r="AS523" s="157"/>
      <c r="AT523" s="157"/>
      <c r="AU523" s="157"/>
      <c r="AV523" s="157"/>
      <c r="AW523" s="157"/>
      <c r="AX523" s="157"/>
      <c r="AY523" s="157"/>
      <c r="AZ523" s="157"/>
      <c r="BA523" s="157"/>
    </row>
    <row r="524" spans="2:57" s="158" customFormat="1" ht="38.25">
      <c r="B524" s="7" t="s">
        <v>1785</v>
      </c>
      <c r="C524" s="131" t="s">
        <v>1778</v>
      </c>
      <c r="D524" s="25" t="s">
        <v>1772</v>
      </c>
      <c r="E524" s="71" t="s">
        <v>1779</v>
      </c>
      <c r="F524" s="62" t="s">
        <v>1786</v>
      </c>
      <c r="G524" s="13" t="s">
        <v>105</v>
      </c>
      <c r="H524" s="165">
        <v>200</v>
      </c>
      <c r="I524" s="166">
        <v>260</v>
      </c>
      <c r="J524" s="1"/>
      <c r="K524" s="37"/>
      <c r="L524" s="37"/>
      <c r="M524" s="37"/>
      <c r="N524" s="37"/>
      <c r="O524" s="13"/>
      <c r="P524" s="13"/>
      <c r="Q524" s="13"/>
      <c r="R524" s="53"/>
      <c r="S524" s="53"/>
      <c r="T524" s="13"/>
      <c r="U524" s="58"/>
      <c r="V524" s="53"/>
      <c r="W524" s="53"/>
      <c r="X524" s="13"/>
      <c r="Y524" s="58"/>
      <c r="Z524" s="53"/>
      <c r="AA524" s="53"/>
      <c r="AB524" s="10"/>
      <c r="AC524" s="10"/>
      <c r="AD524" s="10"/>
      <c r="AE524" s="10"/>
      <c r="AF524" s="157"/>
      <c r="AG524" s="157"/>
      <c r="AH524" s="157"/>
      <c r="AI524" s="157"/>
      <c r="AJ524" s="157"/>
      <c r="AK524" s="157"/>
      <c r="AL524" s="157"/>
      <c r="AM524" s="157"/>
      <c r="AN524" s="157"/>
      <c r="AO524" s="157"/>
      <c r="AP524" s="157"/>
      <c r="AQ524" s="157"/>
      <c r="AR524" s="157"/>
      <c r="AS524" s="157"/>
      <c r="AT524" s="157"/>
      <c r="AU524" s="157"/>
      <c r="AV524" s="157"/>
      <c r="AW524" s="157"/>
      <c r="AX524" s="157"/>
      <c r="AY524" s="157"/>
      <c r="AZ524" s="157"/>
      <c r="BA524" s="157"/>
    </row>
    <row r="525" spans="2:57" s="158" customFormat="1" ht="38.25">
      <c r="B525" s="7" t="s">
        <v>1787</v>
      </c>
      <c r="C525" s="131" t="s">
        <v>1778</v>
      </c>
      <c r="D525" s="25" t="s">
        <v>1772</v>
      </c>
      <c r="E525" s="71" t="s">
        <v>1779</v>
      </c>
      <c r="F525" s="62" t="s">
        <v>1788</v>
      </c>
      <c r="G525" s="13" t="s">
        <v>105</v>
      </c>
      <c r="H525" s="165">
        <v>300</v>
      </c>
      <c r="I525" s="166">
        <v>230</v>
      </c>
      <c r="J525" s="1"/>
      <c r="K525" s="37"/>
      <c r="L525" s="37"/>
      <c r="M525" s="37"/>
      <c r="N525" s="37"/>
      <c r="O525" s="13"/>
      <c r="P525" s="13"/>
      <c r="Q525" s="13"/>
      <c r="R525" s="53"/>
      <c r="S525" s="53"/>
      <c r="T525" s="8" t="s">
        <v>4286</v>
      </c>
      <c r="U525" s="10" t="s">
        <v>4177</v>
      </c>
      <c r="V525" s="7">
        <v>400</v>
      </c>
      <c r="W525" s="7">
        <v>224</v>
      </c>
      <c r="X525" s="13" t="s">
        <v>4286</v>
      </c>
      <c r="Y525" s="10" t="s">
        <v>4177</v>
      </c>
      <c r="Z525" s="53">
        <v>300</v>
      </c>
      <c r="AA525" s="53">
        <v>188</v>
      </c>
      <c r="AB525" s="10"/>
      <c r="AC525" s="10"/>
      <c r="AD525" s="10"/>
      <c r="AE525" s="10"/>
      <c r="AF525" s="157"/>
      <c r="AG525" s="157"/>
      <c r="AH525" s="157"/>
      <c r="AI525" s="157"/>
      <c r="AJ525" s="157"/>
      <c r="AK525" s="157"/>
      <c r="AL525" s="157"/>
      <c r="AM525" s="157"/>
      <c r="AN525" s="157"/>
      <c r="AO525" s="157"/>
      <c r="AP525" s="157"/>
      <c r="AQ525" s="157"/>
      <c r="AR525" s="157"/>
      <c r="AS525" s="157"/>
      <c r="AT525" s="157"/>
      <c r="AU525" s="157"/>
      <c r="AV525" s="157"/>
      <c r="AW525" s="157"/>
      <c r="AX525" s="157"/>
      <c r="AY525" s="157"/>
      <c r="AZ525" s="157"/>
      <c r="BA525" s="157"/>
    </row>
    <row r="526" spans="2:57" s="158" customFormat="1" ht="38.25">
      <c r="B526" s="7" t="s">
        <v>1789</v>
      </c>
      <c r="C526" s="131" t="s">
        <v>1778</v>
      </c>
      <c r="D526" s="25" t="s">
        <v>1772</v>
      </c>
      <c r="E526" s="71" t="s">
        <v>1779</v>
      </c>
      <c r="F526" s="62" t="s">
        <v>1790</v>
      </c>
      <c r="G526" s="13" t="s">
        <v>105</v>
      </c>
      <c r="H526" s="151">
        <v>200</v>
      </c>
      <c r="I526" s="166">
        <v>230</v>
      </c>
      <c r="J526" s="1"/>
      <c r="K526" s="37"/>
      <c r="L526" s="37"/>
      <c r="M526" s="37"/>
      <c r="N526" s="37"/>
      <c r="O526" s="13"/>
      <c r="P526" s="13"/>
      <c r="Q526" s="13"/>
      <c r="R526" s="52"/>
      <c r="S526" s="52"/>
      <c r="T526" s="8" t="s">
        <v>4286</v>
      </c>
      <c r="U526" s="10" t="s">
        <v>4177</v>
      </c>
      <c r="V526" s="7">
        <v>100</v>
      </c>
      <c r="W526" s="7">
        <v>224</v>
      </c>
      <c r="X526" s="13" t="s">
        <v>4286</v>
      </c>
      <c r="Y526" s="10" t="s">
        <v>4177</v>
      </c>
      <c r="Z526" s="53">
        <v>100</v>
      </c>
      <c r="AA526" s="53">
        <v>188</v>
      </c>
      <c r="AB526" s="10"/>
      <c r="AC526" s="10"/>
      <c r="AD526" s="10"/>
      <c r="AE526" s="10"/>
      <c r="AF526" s="157"/>
      <c r="AG526" s="157"/>
      <c r="AH526" s="157"/>
      <c r="AI526" s="157"/>
      <c r="AJ526" s="157"/>
      <c r="AK526" s="157"/>
      <c r="AL526" s="157"/>
      <c r="AM526" s="157"/>
      <c r="AN526" s="157"/>
      <c r="AO526" s="157"/>
      <c r="AP526" s="157"/>
      <c r="AQ526" s="157"/>
      <c r="AR526" s="157"/>
      <c r="AS526" s="157"/>
      <c r="AT526" s="157"/>
      <c r="AU526" s="157"/>
      <c r="AV526" s="157"/>
      <c r="AW526" s="157"/>
      <c r="AX526" s="157"/>
      <c r="AY526" s="157"/>
      <c r="AZ526" s="157"/>
      <c r="BA526" s="157"/>
    </row>
    <row r="527" spans="2:57" s="158" customFormat="1" ht="38.25">
      <c r="B527" s="7" t="s">
        <v>1791</v>
      </c>
      <c r="C527" s="131" t="s">
        <v>1778</v>
      </c>
      <c r="D527" s="25" t="s">
        <v>1772</v>
      </c>
      <c r="E527" s="71" t="s">
        <v>1779</v>
      </c>
      <c r="F527" s="62" t="s">
        <v>1792</v>
      </c>
      <c r="G527" s="13" t="s">
        <v>105</v>
      </c>
      <c r="H527" s="151">
        <v>300</v>
      </c>
      <c r="I527" s="74">
        <v>220</v>
      </c>
      <c r="J527" s="1"/>
      <c r="K527" s="37"/>
      <c r="L527" s="37"/>
      <c r="M527" s="37"/>
      <c r="N527" s="37"/>
      <c r="O527" s="13"/>
      <c r="P527" s="13"/>
      <c r="Q527" s="13"/>
      <c r="R527" s="52"/>
      <c r="S527" s="52"/>
      <c r="T527" s="8" t="s">
        <v>4286</v>
      </c>
      <c r="U527" s="10" t="s">
        <v>4177</v>
      </c>
      <c r="V527" s="7">
        <v>300</v>
      </c>
      <c r="W527" s="7">
        <v>212</v>
      </c>
      <c r="X527" s="13" t="s">
        <v>4286</v>
      </c>
      <c r="Y527" s="10" t="s">
        <v>4177</v>
      </c>
      <c r="Z527" s="53">
        <v>300</v>
      </c>
      <c r="AA527" s="53">
        <v>178</v>
      </c>
      <c r="AB527" s="10"/>
      <c r="AC527" s="10"/>
      <c r="AD527" s="10"/>
      <c r="AE527" s="10"/>
      <c r="AF527" s="157"/>
      <c r="AG527" s="157"/>
      <c r="AH527" s="157"/>
      <c r="AI527" s="157"/>
      <c r="AJ527" s="157"/>
      <c r="AK527" s="157"/>
      <c r="AL527" s="157"/>
      <c r="AM527" s="157"/>
      <c r="AN527" s="157"/>
      <c r="AO527" s="157"/>
      <c r="AP527" s="157"/>
      <c r="AQ527" s="157"/>
      <c r="AR527" s="157"/>
      <c r="AS527" s="157"/>
      <c r="AT527" s="157"/>
      <c r="AU527" s="157"/>
      <c r="AV527" s="157"/>
      <c r="AW527" s="157"/>
      <c r="AX527" s="157"/>
      <c r="AY527" s="157"/>
      <c r="AZ527" s="157"/>
      <c r="BA527" s="157"/>
    </row>
    <row r="528" spans="2:57" s="158" customFormat="1" ht="38.25">
      <c r="B528" s="7" t="s">
        <v>1793</v>
      </c>
      <c r="C528" s="131" t="s">
        <v>1778</v>
      </c>
      <c r="D528" s="25" t="s">
        <v>1772</v>
      </c>
      <c r="E528" s="71" t="s">
        <v>1779</v>
      </c>
      <c r="F528" s="62" t="s">
        <v>1794</v>
      </c>
      <c r="G528" s="11" t="s">
        <v>105</v>
      </c>
      <c r="H528" s="151">
        <v>200</v>
      </c>
      <c r="I528" s="74">
        <v>220</v>
      </c>
      <c r="J528" s="1"/>
      <c r="K528" s="37"/>
      <c r="L528" s="37"/>
      <c r="M528" s="37"/>
      <c r="N528" s="37"/>
      <c r="O528" s="8"/>
      <c r="P528" s="8"/>
      <c r="Q528" s="8"/>
      <c r="R528" s="7"/>
      <c r="S528" s="7"/>
      <c r="T528" s="8" t="s">
        <v>4286</v>
      </c>
      <c r="U528" s="10" t="s">
        <v>4177</v>
      </c>
      <c r="V528" s="7">
        <v>100</v>
      </c>
      <c r="W528" s="7">
        <v>212</v>
      </c>
      <c r="X528" s="13" t="s">
        <v>4286</v>
      </c>
      <c r="Y528" s="10" t="s">
        <v>4177</v>
      </c>
      <c r="Z528" s="53">
        <v>100</v>
      </c>
      <c r="AA528" s="53">
        <v>178</v>
      </c>
      <c r="AB528" s="10"/>
      <c r="AC528" s="10"/>
      <c r="AD528" s="10"/>
      <c r="AE528" s="10"/>
      <c r="AF528" s="157"/>
      <c r="AG528" s="157"/>
      <c r="AH528" s="157"/>
      <c r="AI528" s="157"/>
      <c r="AJ528" s="157"/>
      <c r="AK528" s="157"/>
      <c r="AL528" s="157"/>
      <c r="AM528" s="157"/>
      <c r="AN528" s="157"/>
      <c r="AO528" s="157"/>
      <c r="AP528" s="157"/>
      <c r="AQ528" s="157"/>
      <c r="AR528" s="157"/>
      <c r="AS528" s="157"/>
      <c r="AT528" s="157"/>
      <c r="AU528" s="157"/>
      <c r="AV528" s="157"/>
      <c r="AW528" s="157"/>
      <c r="AX528" s="157"/>
      <c r="AY528" s="157"/>
      <c r="AZ528" s="157"/>
      <c r="BA528" s="157"/>
    </row>
    <row r="529" spans="2:53" s="158" customFormat="1" ht="25.5">
      <c r="B529" s="7" t="s">
        <v>1795</v>
      </c>
      <c r="C529" s="25" t="s">
        <v>1796</v>
      </c>
      <c r="D529" s="25" t="s">
        <v>1797</v>
      </c>
      <c r="E529" s="25" t="s">
        <v>1798</v>
      </c>
      <c r="F529" s="44" t="s">
        <v>1799</v>
      </c>
      <c r="G529" s="26" t="s">
        <v>51</v>
      </c>
      <c r="H529" s="26">
        <v>8</v>
      </c>
      <c r="I529" s="20">
        <v>19900</v>
      </c>
      <c r="J529" s="1" t="s">
        <v>4312</v>
      </c>
      <c r="K529" s="37" t="s">
        <v>4204</v>
      </c>
      <c r="L529" s="37"/>
      <c r="M529" s="37">
        <v>2</v>
      </c>
      <c r="N529" s="37">
        <v>19642.86</v>
      </c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70"/>
      <c r="AG529" s="170"/>
      <c r="AH529" s="170"/>
      <c r="AI529" s="170"/>
      <c r="AJ529" s="170"/>
      <c r="AK529" s="170"/>
      <c r="AL529" s="170"/>
      <c r="AM529" s="170"/>
      <c r="AN529" s="170"/>
      <c r="AO529" s="170"/>
      <c r="AP529" s="170"/>
      <c r="AQ529" s="170"/>
      <c r="AR529" s="170"/>
      <c r="AS529" s="170"/>
      <c r="AT529" s="170"/>
      <c r="AU529" s="170"/>
      <c r="AV529" s="170"/>
      <c r="AW529" s="170"/>
      <c r="AX529" s="170"/>
      <c r="AY529" s="170"/>
      <c r="AZ529" s="170"/>
      <c r="BA529" s="170"/>
    </row>
    <row r="530" spans="2:53" s="158" customFormat="1" ht="25.5">
      <c r="B530" s="7" t="s">
        <v>1800</v>
      </c>
      <c r="C530" s="25" t="s">
        <v>1796</v>
      </c>
      <c r="D530" s="25" t="s">
        <v>1797</v>
      </c>
      <c r="E530" s="25" t="s">
        <v>1798</v>
      </c>
      <c r="F530" s="44" t="s">
        <v>1799</v>
      </c>
      <c r="G530" s="26" t="s">
        <v>51</v>
      </c>
      <c r="H530" s="26">
        <v>5</v>
      </c>
      <c r="I530" s="20">
        <v>28800</v>
      </c>
      <c r="J530" s="1"/>
      <c r="K530" s="37"/>
      <c r="L530" s="37"/>
      <c r="M530" s="37"/>
      <c r="N530" s="37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70"/>
      <c r="AG530" s="170"/>
      <c r="AH530" s="170"/>
      <c r="AI530" s="170"/>
      <c r="AJ530" s="170"/>
      <c r="AK530" s="170"/>
      <c r="AL530" s="170"/>
      <c r="AM530" s="170"/>
      <c r="AN530" s="170"/>
      <c r="AO530" s="170"/>
      <c r="AP530" s="170"/>
      <c r="AQ530" s="170"/>
      <c r="AR530" s="170"/>
      <c r="AS530" s="170"/>
      <c r="AT530" s="170"/>
      <c r="AU530" s="170"/>
      <c r="AV530" s="170"/>
      <c r="AW530" s="170"/>
      <c r="AX530" s="170"/>
      <c r="AY530" s="170"/>
      <c r="AZ530" s="170"/>
      <c r="BA530" s="170"/>
    </row>
    <row r="531" spans="2:53" s="51" customFormat="1" ht="25.5">
      <c r="B531" s="7" t="s">
        <v>1801</v>
      </c>
      <c r="C531" s="25" t="s">
        <v>1796</v>
      </c>
      <c r="D531" s="25" t="s">
        <v>1797</v>
      </c>
      <c r="E531" s="25" t="s">
        <v>1798</v>
      </c>
      <c r="F531" s="44" t="s">
        <v>1799</v>
      </c>
      <c r="G531" s="26" t="s">
        <v>51</v>
      </c>
      <c r="H531" s="26">
        <v>4</v>
      </c>
      <c r="I531" s="20">
        <v>27900</v>
      </c>
      <c r="J531" s="1"/>
      <c r="K531" s="37"/>
      <c r="L531" s="37"/>
      <c r="M531" s="37"/>
      <c r="N531" s="37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</row>
    <row r="532" spans="2:53" s="51" customFormat="1" ht="153">
      <c r="B532" s="7" t="s">
        <v>1802</v>
      </c>
      <c r="C532" s="25" t="s">
        <v>1803</v>
      </c>
      <c r="D532" s="25" t="s">
        <v>1797</v>
      </c>
      <c r="E532" s="25" t="s">
        <v>1804</v>
      </c>
      <c r="F532" s="25" t="s">
        <v>1805</v>
      </c>
      <c r="G532" s="26" t="s">
        <v>51</v>
      </c>
      <c r="H532" s="10">
        <v>70</v>
      </c>
      <c r="I532" s="19">
        <v>1418</v>
      </c>
      <c r="J532" s="1" t="s">
        <v>4181</v>
      </c>
      <c r="K532" s="37" t="s">
        <v>4177</v>
      </c>
      <c r="L532" s="37"/>
      <c r="M532" s="37">
        <v>50</v>
      </c>
      <c r="N532" s="37">
        <v>1554</v>
      </c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</row>
    <row r="533" spans="2:53" s="51" customFormat="1" ht="25.5">
      <c r="B533" s="7" t="s">
        <v>1806</v>
      </c>
      <c r="C533" s="25" t="s">
        <v>1807</v>
      </c>
      <c r="D533" s="25" t="s">
        <v>1808</v>
      </c>
      <c r="E533" s="25" t="s">
        <v>1809</v>
      </c>
      <c r="F533" s="25" t="s">
        <v>1810</v>
      </c>
      <c r="G533" s="26" t="s">
        <v>51</v>
      </c>
      <c r="H533" s="10">
        <v>32</v>
      </c>
      <c r="I533" s="19">
        <v>975</v>
      </c>
      <c r="J533" s="1" t="s">
        <v>4313</v>
      </c>
      <c r="K533" s="37" t="s">
        <v>4177</v>
      </c>
      <c r="L533" s="37"/>
      <c r="M533" s="37">
        <v>25</v>
      </c>
      <c r="N533" s="37">
        <v>803.44</v>
      </c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</row>
    <row r="534" spans="2:53" s="51" customFormat="1" ht="25.5">
      <c r="B534" s="7" t="s">
        <v>1811</v>
      </c>
      <c r="C534" s="131" t="s">
        <v>1812</v>
      </c>
      <c r="D534" s="25" t="s">
        <v>1813</v>
      </c>
      <c r="E534" s="62" t="s">
        <v>1814</v>
      </c>
      <c r="F534" s="62" t="s">
        <v>1815</v>
      </c>
      <c r="G534" s="171" t="s">
        <v>105</v>
      </c>
      <c r="H534" s="73">
        <v>15</v>
      </c>
      <c r="I534" s="19">
        <v>135</v>
      </c>
      <c r="J534" s="1"/>
      <c r="K534" s="37"/>
      <c r="L534" s="37"/>
      <c r="M534" s="37"/>
      <c r="N534" s="37"/>
      <c r="O534" s="13"/>
      <c r="P534" s="13"/>
      <c r="Q534" s="13"/>
      <c r="R534" s="53"/>
      <c r="S534" s="53"/>
      <c r="T534" s="13"/>
      <c r="U534" s="58"/>
      <c r="V534" s="53"/>
      <c r="W534" s="53"/>
      <c r="X534" s="13"/>
      <c r="Y534" s="58"/>
      <c r="Z534" s="53"/>
      <c r="AA534" s="53"/>
      <c r="AB534" s="10"/>
      <c r="AC534" s="10"/>
      <c r="AD534" s="10"/>
      <c r="AE534" s="10"/>
    </row>
    <row r="535" spans="2:53" s="51" customFormat="1" ht="26.25">
      <c r="B535" s="7" t="s">
        <v>1816</v>
      </c>
      <c r="C535" s="131" t="s">
        <v>1812</v>
      </c>
      <c r="D535" s="25" t="s">
        <v>1813</v>
      </c>
      <c r="E535" s="62" t="s">
        <v>1814</v>
      </c>
      <c r="F535" s="62" t="s">
        <v>1817</v>
      </c>
      <c r="G535" s="171" t="s">
        <v>105</v>
      </c>
      <c r="H535" s="73">
        <v>20</v>
      </c>
      <c r="I535" s="20">
        <v>180</v>
      </c>
      <c r="J535" s="1"/>
      <c r="K535" s="37"/>
      <c r="L535" s="37"/>
      <c r="M535" s="37"/>
      <c r="N535" s="37"/>
      <c r="O535" s="8"/>
      <c r="P535" s="8"/>
      <c r="Q535" s="8"/>
      <c r="R535" s="7"/>
      <c r="S535" s="7"/>
      <c r="T535" s="8" t="s">
        <v>4287</v>
      </c>
      <c r="U535" s="10" t="s">
        <v>4177</v>
      </c>
      <c r="V535" s="7">
        <v>10</v>
      </c>
      <c r="W535" s="7">
        <v>345</v>
      </c>
      <c r="X535" s="8"/>
      <c r="Y535" s="10"/>
      <c r="Z535" s="7"/>
      <c r="AA535" s="7"/>
      <c r="AB535" s="10"/>
      <c r="AC535" s="10"/>
      <c r="AD535" s="10"/>
      <c r="AE535" s="10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</row>
    <row r="536" spans="2:53" s="51" customFormat="1" ht="38.25">
      <c r="B536" s="7" t="s">
        <v>1818</v>
      </c>
      <c r="C536" s="48" t="s">
        <v>1819</v>
      </c>
      <c r="D536" s="25" t="s">
        <v>1813</v>
      </c>
      <c r="E536" s="25" t="s">
        <v>1814</v>
      </c>
      <c r="F536" s="62" t="s">
        <v>1820</v>
      </c>
      <c r="G536" s="11" t="s">
        <v>105</v>
      </c>
      <c r="H536" s="10">
        <v>20</v>
      </c>
      <c r="I536" s="20">
        <v>240</v>
      </c>
      <c r="J536" s="1" t="s">
        <v>4287</v>
      </c>
      <c r="K536" s="37" t="s">
        <v>4177</v>
      </c>
      <c r="L536" s="37"/>
      <c r="M536" s="37">
        <v>30</v>
      </c>
      <c r="N536" s="37">
        <v>228.57</v>
      </c>
      <c r="O536" s="13"/>
      <c r="P536" s="13"/>
      <c r="Q536" s="13"/>
      <c r="R536" s="52"/>
      <c r="S536" s="52"/>
      <c r="T536" s="8" t="s">
        <v>4287</v>
      </c>
      <c r="U536" s="10" t="s">
        <v>4177</v>
      </c>
      <c r="V536" s="7">
        <v>10</v>
      </c>
      <c r="W536" s="7">
        <v>380</v>
      </c>
      <c r="X536" s="13"/>
      <c r="Y536" s="13"/>
      <c r="Z536" s="52"/>
      <c r="AA536" s="52"/>
      <c r="AB536" s="10"/>
      <c r="AC536" s="10"/>
      <c r="AD536" s="10"/>
      <c r="AE536" s="10"/>
      <c r="AF536" s="128"/>
      <c r="AG536" s="128"/>
      <c r="AH536" s="128"/>
      <c r="AI536" s="128"/>
      <c r="AJ536" s="128"/>
      <c r="AK536" s="128"/>
      <c r="AL536" s="128"/>
      <c r="AM536" s="128"/>
      <c r="AN536" s="128"/>
      <c r="AO536" s="128"/>
      <c r="AP536" s="128"/>
      <c r="AQ536" s="128"/>
      <c r="AR536" s="128"/>
      <c r="AS536" s="128"/>
      <c r="AT536" s="128"/>
      <c r="AU536" s="128"/>
      <c r="AV536" s="128"/>
      <c r="AW536" s="128"/>
      <c r="AX536" s="128"/>
      <c r="AY536" s="128"/>
      <c r="AZ536" s="128"/>
      <c r="BA536" s="128"/>
    </row>
    <row r="537" spans="2:53" s="51" customFormat="1" ht="25.5">
      <c r="B537" s="7" t="s">
        <v>1821</v>
      </c>
      <c r="C537" s="131" t="s">
        <v>1812</v>
      </c>
      <c r="D537" s="25" t="s">
        <v>1813</v>
      </c>
      <c r="E537" s="62" t="s">
        <v>1814</v>
      </c>
      <c r="F537" s="62" t="s">
        <v>1822</v>
      </c>
      <c r="G537" s="8" t="s">
        <v>105</v>
      </c>
      <c r="H537" s="73">
        <v>15</v>
      </c>
      <c r="I537" s="20">
        <v>240</v>
      </c>
      <c r="J537" s="149"/>
      <c r="K537" s="150"/>
      <c r="L537" s="150"/>
      <c r="M537" s="150"/>
      <c r="N537" s="150"/>
      <c r="O537" s="8"/>
      <c r="P537" s="8"/>
      <c r="Q537" s="8"/>
      <c r="R537" s="7"/>
      <c r="S537" s="7"/>
      <c r="T537" s="8"/>
      <c r="U537" s="10"/>
      <c r="V537" s="7"/>
      <c r="W537" s="7"/>
      <c r="X537" s="8"/>
      <c r="Y537" s="10"/>
      <c r="Z537" s="7"/>
      <c r="AA537" s="7"/>
      <c r="AB537" s="58"/>
      <c r="AC537" s="58"/>
      <c r="AD537" s="58"/>
      <c r="AE537" s="58"/>
      <c r="AF537" s="116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116"/>
      <c r="AQ537" s="116"/>
      <c r="AR537" s="116"/>
      <c r="AS537" s="116"/>
      <c r="AT537" s="116"/>
      <c r="AU537" s="116"/>
      <c r="AV537" s="116"/>
      <c r="AW537" s="116"/>
      <c r="AX537" s="116"/>
      <c r="AY537" s="116"/>
      <c r="AZ537" s="116"/>
      <c r="BA537" s="116"/>
    </row>
    <row r="538" spans="2:53" s="51" customFormat="1" ht="38.25">
      <c r="B538" s="7" t="s">
        <v>1823</v>
      </c>
      <c r="C538" s="48" t="s">
        <v>1819</v>
      </c>
      <c r="D538" s="25" t="s">
        <v>1813</v>
      </c>
      <c r="E538" s="25" t="s">
        <v>1814</v>
      </c>
      <c r="F538" s="62" t="s">
        <v>1824</v>
      </c>
      <c r="G538" s="11" t="s">
        <v>105</v>
      </c>
      <c r="H538" s="10">
        <v>30</v>
      </c>
      <c r="I538" s="20">
        <v>315</v>
      </c>
      <c r="J538" s="1" t="s">
        <v>4287</v>
      </c>
      <c r="K538" s="37" t="s">
        <v>4177</v>
      </c>
      <c r="L538" s="37"/>
      <c r="M538" s="37">
        <v>30</v>
      </c>
      <c r="N538" s="37">
        <v>298.20999999999998</v>
      </c>
      <c r="O538" s="13"/>
      <c r="P538" s="13"/>
      <c r="Q538" s="13"/>
      <c r="R538" s="52"/>
      <c r="S538" s="52"/>
      <c r="T538" s="8" t="s">
        <v>4287</v>
      </c>
      <c r="U538" s="10" t="s">
        <v>4177</v>
      </c>
      <c r="V538" s="7">
        <v>10</v>
      </c>
      <c r="W538" s="7">
        <v>510</v>
      </c>
      <c r="X538" s="13"/>
      <c r="Y538" s="13"/>
      <c r="Z538" s="52"/>
      <c r="AA538" s="52"/>
      <c r="AB538" s="10"/>
      <c r="AC538" s="10"/>
      <c r="AD538" s="10"/>
      <c r="AE538" s="10"/>
      <c r="AF538" s="128"/>
      <c r="AG538" s="128"/>
      <c r="AH538" s="128"/>
      <c r="AI538" s="128"/>
      <c r="AJ538" s="128"/>
      <c r="AK538" s="128"/>
      <c r="AL538" s="128"/>
      <c r="AM538" s="128"/>
      <c r="AN538" s="128"/>
      <c r="AO538" s="128"/>
      <c r="AP538" s="128"/>
      <c r="AQ538" s="128"/>
      <c r="AR538" s="128"/>
      <c r="AS538" s="128"/>
      <c r="AT538" s="128"/>
      <c r="AU538" s="128"/>
      <c r="AV538" s="128"/>
      <c r="AW538" s="128"/>
      <c r="AX538" s="128"/>
      <c r="AY538" s="128"/>
      <c r="AZ538" s="128"/>
      <c r="BA538" s="128"/>
    </row>
    <row r="539" spans="2:53" s="51" customFormat="1" ht="25.5">
      <c r="B539" s="7" t="s">
        <v>1825</v>
      </c>
      <c r="C539" s="131" t="s">
        <v>1812</v>
      </c>
      <c r="D539" s="25" t="s">
        <v>1813</v>
      </c>
      <c r="E539" s="62" t="s">
        <v>1814</v>
      </c>
      <c r="F539" s="62" t="s">
        <v>1826</v>
      </c>
      <c r="G539" s="13" t="s">
        <v>105</v>
      </c>
      <c r="H539" s="151">
        <v>30</v>
      </c>
      <c r="I539" s="74">
        <v>315</v>
      </c>
      <c r="J539" s="149"/>
      <c r="K539" s="150"/>
      <c r="L539" s="150"/>
      <c r="M539" s="150"/>
      <c r="N539" s="150"/>
      <c r="O539" s="13"/>
      <c r="P539" s="13"/>
      <c r="Q539" s="13"/>
      <c r="R539" s="52"/>
      <c r="S539" s="52"/>
      <c r="T539" s="13"/>
      <c r="U539" s="13"/>
      <c r="V539" s="52"/>
      <c r="W539" s="52"/>
      <c r="X539" s="13"/>
      <c r="Y539" s="13"/>
      <c r="Z539" s="52"/>
      <c r="AA539" s="52"/>
      <c r="AB539" s="58"/>
      <c r="AC539" s="58"/>
      <c r="AD539" s="58"/>
      <c r="AE539" s="58"/>
      <c r="AF539" s="116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116"/>
      <c r="AQ539" s="116"/>
      <c r="AR539" s="116"/>
      <c r="AS539" s="116"/>
      <c r="AT539" s="116"/>
      <c r="AU539" s="116"/>
      <c r="AV539" s="116"/>
      <c r="AW539" s="116"/>
      <c r="AX539" s="116"/>
      <c r="AY539" s="116"/>
      <c r="AZ539" s="116"/>
      <c r="BA539" s="116"/>
    </row>
    <row r="540" spans="2:53" s="51" customFormat="1" ht="25.5">
      <c r="B540" s="7" t="s">
        <v>1827</v>
      </c>
      <c r="C540" s="131" t="s">
        <v>1812</v>
      </c>
      <c r="D540" s="25" t="s">
        <v>1813</v>
      </c>
      <c r="E540" s="62" t="s">
        <v>1814</v>
      </c>
      <c r="F540" s="62" t="s">
        <v>1828</v>
      </c>
      <c r="G540" s="8" t="s">
        <v>105</v>
      </c>
      <c r="H540" s="73">
        <v>10</v>
      </c>
      <c r="I540" s="20">
        <v>345</v>
      </c>
      <c r="J540" s="149"/>
      <c r="K540" s="150"/>
      <c r="L540" s="150"/>
      <c r="M540" s="150"/>
      <c r="N540" s="150"/>
      <c r="O540" s="8"/>
      <c r="P540" s="8"/>
      <c r="Q540" s="8"/>
      <c r="R540" s="7"/>
      <c r="S540" s="7"/>
      <c r="T540" s="8"/>
      <c r="U540" s="10"/>
      <c r="V540" s="7"/>
      <c r="W540" s="7"/>
      <c r="X540" s="8"/>
      <c r="Y540" s="10"/>
      <c r="Z540" s="7"/>
      <c r="AA540" s="7"/>
      <c r="AB540" s="58"/>
      <c r="AC540" s="58"/>
      <c r="AD540" s="58"/>
      <c r="AE540" s="58"/>
      <c r="AF540" s="116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116"/>
      <c r="AQ540" s="116"/>
      <c r="AR540" s="116"/>
      <c r="AS540" s="116"/>
      <c r="AT540" s="116"/>
      <c r="AU540" s="116"/>
      <c r="AV540" s="116"/>
      <c r="AW540" s="116"/>
      <c r="AX540" s="116"/>
      <c r="AY540" s="116"/>
      <c r="AZ540" s="116"/>
      <c r="BA540" s="116"/>
    </row>
    <row r="541" spans="2:53" s="51" customFormat="1" ht="25.5">
      <c r="B541" s="7" t="s">
        <v>1829</v>
      </c>
      <c r="C541" s="131" t="s">
        <v>1812</v>
      </c>
      <c r="D541" s="25" t="s">
        <v>1813</v>
      </c>
      <c r="E541" s="62" t="s">
        <v>1814</v>
      </c>
      <c r="F541" s="62" t="s">
        <v>1830</v>
      </c>
      <c r="G541" s="13" t="s">
        <v>105</v>
      </c>
      <c r="H541" s="73">
        <v>20</v>
      </c>
      <c r="I541" s="20">
        <v>345</v>
      </c>
      <c r="J541" s="149"/>
      <c r="K541" s="150"/>
      <c r="L541" s="150"/>
      <c r="M541" s="150"/>
      <c r="N541" s="150"/>
      <c r="O541" s="8"/>
      <c r="P541" s="8"/>
      <c r="Q541" s="8"/>
      <c r="R541" s="7"/>
      <c r="S541" s="7"/>
      <c r="T541" s="8"/>
      <c r="U541" s="10"/>
      <c r="V541" s="7"/>
      <c r="W541" s="7"/>
      <c r="X541" s="8"/>
      <c r="Y541" s="10"/>
      <c r="Z541" s="7"/>
      <c r="AA541" s="7"/>
      <c r="AB541" s="58"/>
      <c r="AC541" s="58"/>
      <c r="AD541" s="58"/>
      <c r="AE541" s="58"/>
      <c r="AF541" s="116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116"/>
      <c r="AQ541" s="116"/>
      <c r="AR541" s="116"/>
      <c r="AS541" s="116"/>
      <c r="AT541" s="116"/>
      <c r="AU541" s="116"/>
      <c r="AV541" s="116"/>
      <c r="AW541" s="116"/>
      <c r="AX541" s="116"/>
      <c r="AY541" s="116"/>
      <c r="AZ541" s="116"/>
      <c r="BA541" s="116"/>
    </row>
    <row r="542" spans="2:53" s="51" customFormat="1" ht="25.5">
      <c r="B542" s="7" t="s">
        <v>1831</v>
      </c>
      <c r="C542" s="44" t="s">
        <v>1812</v>
      </c>
      <c r="D542" s="25" t="s">
        <v>1813</v>
      </c>
      <c r="E542" s="25" t="s">
        <v>1814</v>
      </c>
      <c r="F542" s="62" t="s">
        <v>1832</v>
      </c>
      <c r="G542" s="11" t="s">
        <v>105</v>
      </c>
      <c r="H542" s="8">
        <v>20</v>
      </c>
      <c r="I542" s="20">
        <v>525</v>
      </c>
      <c r="J542" s="1" t="s">
        <v>4287</v>
      </c>
      <c r="K542" s="37" t="s">
        <v>4177</v>
      </c>
      <c r="L542" s="1"/>
      <c r="M542" s="1" t="s">
        <v>32</v>
      </c>
      <c r="N542" s="1" t="s">
        <v>4355</v>
      </c>
      <c r="O542" s="8"/>
      <c r="P542" s="8"/>
      <c r="Q542" s="8"/>
      <c r="R542" s="7"/>
      <c r="S542" s="7"/>
      <c r="T542" s="8" t="s">
        <v>4287</v>
      </c>
      <c r="U542" s="10" t="s">
        <v>4177</v>
      </c>
      <c r="V542" s="7">
        <v>10</v>
      </c>
      <c r="W542" s="7">
        <v>525</v>
      </c>
      <c r="X542" s="8"/>
      <c r="Y542" s="10"/>
      <c r="Z542" s="7"/>
      <c r="AA542" s="7"/>
      <c r="AB542" s="11"/>
      <c r="AC542" s="11"/>
      <c r="AD542" s="11"/>
      <c r="AE542" s="11"/>
      <c r="AF542" s="172"/>
      <c r="AG542" s="172"/>
      <c r="AH542" s="172"/>
      <c r="AI542" s="172"/>
      <c r="AJ542" s="172"/>
      <c r="AK542" s="172"/>
      <c r="AL542" s="172"/>
      <c r="AM542" s="172"/>
      <c r="AN542" s="172"/>
      <c r="AO542" s="172"/>
      <c r="AP542" s="172"/>
      <c r="AQ542" s="172"/>
      <c r="AR542" s="172"/>
      <c r="AS542" s="172"/>
      <c r="AT542" s="172"/>
      <c r="AU542" s="172"/>
      <c r="AV542" s="172"/>
      <c r="AW542" s="172"/>
      <c r="AX542" s="172"/>
      <c r="AY542" s="172"/>
      <c r="AZ542" s="172"/>
      <c r="BA542" s="172"/>
    </row>
    <row r="543" spans="2:53" s="51" customFormat="1" ht="25.5">
      <c r="B543" s="7" t="s">
        <v>1833</v>
      </c>
      <c r="C543" s="131" t="s">
        <v>1812</v>
      </c>
      <c r="D543" s="25" t="s">
        <v>1813</v>
      </c>
      <c r="E543" s="62" t="s">
        <v>1814</v>
      </c>
      <c r="F543" s="62" t="s">
        <v>1834</v>
      </c>
      <c r="G543" s="13" t="s">
        <v>105</v>
      </c>
      <c r="H543" s="151">
        <v>10</v>
      </c>
      <c r="I543" s="74">
        <v>525</v>
      </c>
      <c r="J543" s="1"/>
      <c r="K543" s="1"/>
      <c r="L543" s="1"/>
      <c r="M543" s="1"/>
      <c r="N543" s="1"/>
      <c r="O543" s="13"/>
      <c r="P543" s="13"/>
      <c r="Q543" s="13"/>
      <c r="R543" s="52"/>
      <c r="S543" s="52"/>
      <c r="T543" s="13"/>
      <c r="U543" s="13"/>
      <c r="V543" s="52"/>
      <c r="W543" s="52"/>
      <c r="X543" s="13"/>
      <c r="Y543" s="13"/>
      <c r="Z543" s="52"/>
      <c r="AA543" s="52"/>
      <c r="AB543" s="8"/>
      <c r="AC543" s="8"/>
      <c r="AD543" s="8"/>
      <c r="AE543" s="8"/>
      <c r="AF543" s="173"/>
      <c r="AG543" s="173"/>
      <c r="AH543" s="173"/>
      <c r="AI543" s="173"/>
      <c r="AJ543" s="173"/>
      <c r="AK543" s="173"/>
      <c r="AL543" s="173"/>
      <c r="AM543" s="173"/>
      <c r="AN543" s="173"/>
      <c r="AO543" s="173"/>
      <c r="AP543" s="173"/>
      <c r="AQ543" s="173"/>
      <c r="AR543" s="173"/>
      <c r="AS543" s="173"/>
      <c r="AT543" s="173"/>
      <c r="AU543" s="173"/>
      <c r="AV543" s="173"/>
      <c r="AW543" s="173"/>
      <c r="AX543" s="173"/>
      <c r="AY543" s="173"/>
      <c r="AZ543" s="173"/>
      <c r="BA543" s="173"/>
    </row>
    <row r="544" spans="2:53" s="51" customFormat="1" ht="26.25">
      <c r="B544" s="7" t="s">
        <v>1835</v>
      </c>
      <c r="C544" s="131" t="s">
        <v>1812</v>
      </c>
      <c r="D544" s="25" t="s">
        <v>1813</v>
      </c>
      <c r="E544" s="62" t="s">
        <v>1814</v>
      </c>
      <c r="F544" s="62" t="s">
        <v>1836</v>
      </c>
      <c r="G544" s="13" t="s">
        <v>105</v>
      </c>
      <c r="H544" s="151">
        <v>15</v>
      </c>
      <c r="I544" s="74">
        <v>550</v>
      </c>
      <c r="J544" s="1"/>
      <c r="K544" s="37"/>
      <c r="L544" s="37"/>
      <c r="M544" s="37"/>
      <c r="N544" s="37"/>
      <c r="O544" s="13"/>
      <c r="P544" s="13"/>
      <c r="Q544" s="13"/>
      <c r="R544" s="52"/>
      <c r="S544" s="52"/>
      <c r="T544" s="13"/>
      <c r="U544" s="13"/>
      <c r="V544" s="52"/>
      <c r="W544" s="52"/>
      <c r="X544" s="13"/>
      <c r="Y544" s="13"/>
      <c r="Z544" s="52"/>
      <c r="AA544" s="52"/>
      <c r="AB544" s="10"/>
      <c r="AC544" s="10"/>
      <c r="AD544" s="10"/>
      <c r="AE544" s="10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</row>
    <row r="545" spans="2:53" s="51" customFormat="1" ht="26.25">
      <c r="B545" s="7" t="s">
        <v>1837</v>
      </c>
      <c r="C545" s="131" t="s">
        <v>1812</v>
      </c>
      <c r="D545" s="25" t="s">
        <v>1813</v>
      </c>
      <c r="E545" s="62" t="s">
        <v>1814</v>
      </c>
      <c r="F545" s="62" t="s">
        <v>1838</v>
      </c>
      <c r="G545" s="13" t="s">
        <v>105</v>
      </c>
      <c r="H545" s="151">
        <v>20</v>
      </c>
      <c r="I545" s="74">
        <v>550</v>
      </c>
      <c r="J545" s="1"/>
      <c r="K545" s="37"/>
      <c r="L545" s="37"/>
      <c r="M545" s="37"/>
      <c r="N545" s="37"/>
      <c r="O545" s="13"/>
      <c r="P545" s="13"/>
      <c r="Q545" s="13"/>
      <c r="R545" s="52"/>
      <c r="S545" s="52"/>
      <c r="T545" s="13"/>
      <c r="U545" s="13"/>
      <c r="V545" s="52"/>
      <c r="W545" s="52"/>
      <c r="X545" s="13"/>
      <c r="Y545" s="13"/>
      <c r="Z545" s="52"/>
      <c r="AA545" s="52"/>
      <c r="AB545" s="10"/>
      <c r="AC545" s="10"/>
      <c r="AD545" s="10"/>
      <c r="AE545" s="10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</row>
    <row r="546" spans="2:53" s="51" customFormat="1" ht="25.5">
      <c r="B546" s="7" t="s">
        <v>1839</v>
      </c>
      <c r="C546" s="131" t="s">
        <v>1812</v>
      </c>
      <c r="D546" s="25" t="s">
        <v>1813</v>
      </c>
      <c r="E546" s="62" t="s">
        <v>1814</v>
      </c>
      <c r="F546" s="62" t="s">
        <v>1840</v>
      </c>
      <c r="G546" s="13" t="s">
        <v>105</v>
      </c>
      <c r="H546" s="151">
        <v>15</v>
      </c>
      <c r="I546" s="74">
        <v>635</v>
      </c>
      <c r="J546" s="1" t="s">
        <v>4356</v>
      </c>
      <c r="K546" s="1" t="s">
        <v>4177</v>
      </c>
      <c r="L546" s="1"/>
      <c r="M546" s="1">
        <v>20</v>
      </c>
      <c r="N546" s="1">
        <v>531.25</v>
      </c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173"/>
      <c r="AG546" s="173"/>
      <c r="AH546" s="173"/>
      <c r="AI546" s="173"/>
      <c r="AJ546" s="173"/>
      <c r="AK546" s="173"/>
      <c r="AL546" s="173"/>
      <c r="AM546" s="173"/>
      <c r="AN546" s="173"/>
      <c r="AO546" s="173"/>
      <c r="AP546" s="173"/>
      <c r="AQ546" s="173"/>
      <c r="AR546" s="173"/>
      <c r="AS546" s="173"/>
      <c r="AT546" s="173"/>
      <c r="AU546" s="173"/>
      <c r="AV546" s="173"/>
      <c r="AW546" s="173"/>
      <c r="AX546" s="173"/>
      <c r="AY546" s="173"/>
      <c r="AZ546" s="173"/>
      <c r="BA546" s="173"/>
    </row>
    <row r="547" spans="2:53" s="51" customFormat="1" ht="26.25">
      <c r="B547" s="7" t="s">
        <v>1841</v>
      </c>
      <c r="C547" s="131" t="s">
        <v>1812</v>
      </c>
      <c r="D547" s="25" t="s">
        <v>1813</v>
      </c>
      <c r="E547" s="62" t="s">
        <v>1814</v>
      </c>
      <c r="F547" s="62" t="s">
        <v>1842</v>
      </c>
      <c r="G547" s="13" t="s">
        <v>105</v>
      </c>
      <c r="H547" s="151">
        <v>10</v>
      </c>
      <c r="I547" s="74">
        <v>670</v>
      </c>
      <c r="J547" s="1"/>
      <c r="K547" s="37"/>
      <c r="L547" s="37"/>
      <c r="M547" s="37"/>
      <c r="N547" s="37"/>
      <c r="O547" s="8"/>
      <c r="P547" s="8"/>
      <c r="Q547" s="8"/>
      <c r="R547" s="7"/>
      <c r="S547" s="7"/>
      <c r="T547" s="8" t="s">
        <v>4287</v>
      </c>
      <c r="U547" s="10" t="s">
        <v>4177</v>
      </c>
      <c r="V547" s="7">
        <v>10</v>
      </c>
      <c r="W547" s="7">
        <v>525</v>
      </c>
      <c r="X547" s="8"/>
      <c r="Y547" s="10"/>
      <c r="Z547" s="7"/>
      <c r="AA547" s="7"/>
      <c r="AB547" s="10"/>
      <c r="AC547" s="10"/>
      <c r="AD547" s="10"/>
      <c r="AE547" s="10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</row>
    <row r="548" spans="2:53" s="51" customFormat="1" ht="26.25">
      <c r="B548" s="7" t="s">
        <v>1843</v>
      </c>
      <c r="C548" s="131" t="s">
        <v>1812</v>
      </c>
      <c r="D548" s="25" t="s">
        <v>1813</v>
      </c>
      <c r="E548" s="62" t="s">
        <v>1814</v>
      </c>
      <c r="F548" s="62" t="s">
        <v>1844</v>
      </c>
      <c r="G548" s="13" t="s">
        <v>105</v>
      </c>
      <c r="H548" s="151">
        <v>15</v>
      </c>
      <c r="I548" s="74">
        <v>670</v>
      </c>
      <c r="J548" s="1"/>
      <c r="K548" s="37"/>
      <c r="L548" s="37"/>
      <c r="M548" s="37"/>
      <c r="N548" s="37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</row>
    <row r="549" spans="2:53" s="51" customFormat="1" ht="26.25">
      <c r="B549" s="7" t="s">
        <v>1845</v>
      </c>
      <c r="C549" s="131" t="s">
        <v>1812</v>
      </c>
      <c r="D549" s="25" t="s">
        <v>1813</v>
      </c>
      <c r="E549" s="62" t="s">
        <v>1814</v>
      </c>
      <c r="F549" s="62" t="s">
        <v>1846</v>
      </c>
      <c r="G549" s="13" t="s">
        <v>105</v>
      </c>
      <c r="H549" s="151">
        <v>10</v>
      </c>
      <c r="I549" s="74">
        <v>719</v>
      </c>
      <c r="J549" s="1"/>
      <c r="K549" s="37"/>
      <c r="L549" s="37"/>
      <c r="M549" s="37"/>
      <c r="N549" s="37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</row>
    <row r="550" spans="2:53" s="51" customFormat="1" ht="26.25">
      <c r="B550" s="7" t="s">
        <v>1847</v>
      </c>
      <c r="C550" s="131" t="s">
        <v>1812</v>
      </c>
      <c r="D550" s="25" t="s">
        <v>1813</v>
      </c>
      <c r="E550" s="62" t="s">
        <v>1814</v>
      </c>
      <c r="F550" s="62" t="s">
        <v>1848</v>
      </c>
      <c r="G550" s="13" t="s">
        <v>105</v>
      </c>
      <c r="H550" s="151">
        <v>15</v>
      </c>
      <c r="I550" s="74">
        <v>719</v>
      </c>
      <c r="J550" s="1"/>
      <c r="K550" s="37"/>
      <c r="L550" s="37"/>
      <c r="M550" s="37"/>
      <c r="N550" s="37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</row>
    <row r="551" spans="2:53" s="51" customFormat="1" ht="26.25">
      <c r="B551" s="7" t="s">
        <v>1849</v>
      </c>
      <c r="C551" s="131" t="s">
        <v>1812</v>
      </c>
      <c r="D551" s="25" t="s">
        <v>1813</v>
      </c>
      <c r="E551" s="62" t="s">
        <v>1814</v>
      </c>
      <c r="F551" s="62" t="s">
        <v>1850</v>
      </c>
      <c r="G551" s="13" t="s">
        <v>105</v>
      </c>
      <c r="H551" s="151">
        <v>15</v>
      </c>
      <c r="I551" s="74">
        <v>1200</v>
      </c>
      <c r="J551" s="1"/>
      <c r="K551" s="37"/>
      <c r="L551" s="37"/>
      <c r="M551" s="37"/>
      <c r="N551" s="37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</row>
    <row r="552" spans="2:53" s="51" customFormat="1" ht="26.25">
      <c r="B552" s="7" t="s">
        <v>1851</v>
      </c>
      <c r="C552" s="131" t="s">
        <v>1812</v>
      </c>
      <c r="D552" s="25" t="s">
        <v>1813</v>
      </c>
      <c r="E552" s="62" t="s">
        <v>1814</v>
      </c>
      <c r="F552" s="62" t="s">
        <v>1852</v>
      </c>
      <c r="G552" s="13" t="s">
        <v>105</v>
      </c>
      <c r="H552" s="151">
        <v>10</v>
      </c>
      <c r="I552" s="74">
        <v>1300</v>
      </c>
      <c r="J552" s="1"/>
      <c r="K552" s="37"/>
      <c r="L552" s="37"/>
      <c r="M552" s="37"/>
      <c r="N552" s="37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</row>
    <row r="553" spans="2:53" s="51" customFormat="1" ht="25.5">
      <c r="B553" s="7" t="s">
        <v>1853</v>
      </c>
      <c r="C553" s="131" t="s">
        <v>1812</v>
      </c>
      <c r="D553" s="25" t="s">
        <v>1813</v>
      </c>
      <c r="E553" s="62" t="s">
        <v>1814</v>
      </c>
      <c r="F553" s="62" t="s">
        <v>1854</v>
      </c>
      <c r="G553" s="13" t="s">
        <v>105</v>
      </c>
      <c r="H553" s="151">
        <v>20</v>
      </c>
      <c r="I553" s="74">
        <v>600</v>
      </c>
      <c r="J553" s="149"/>
      <c r="K553" s="150"/>
      <c r="L553" s="150"/>
      <c r="M553" s="150"/>
      <c r="N553" s="150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174"/>
      <c r="AG553" s="174"/>
      <c r="AH553" s="174"/>
      <c r="AI553" s="174"/>
      <c r="AJ553" s="174"/>
      <c r="AK553" s="174"/>
      <c r="AL553" s="174"/>
      <c r="AM553" s="174"/>
      <c r="AN553" s="174"/>
      <c r="AO553" s="174"/>
      <c r="AP553" s="174"/>
      <c r="AQ553" s="174"/>
      <c r="AR553" s="174"/>
      <c r="AS553" s="174"/>
      <c r="AT553" s="174"/>
      <c r="AU553" s="174"/>
      <c r="AV553" s="174"/>
      <c r="AW553" s="174"/>
      <c r="AX553" s="174"/>
      <c r="AY553" s="174"/>
      <c r="AZ553" s="174"/>
      <c r="BA553" s="174"/>
    </row>
    <row r="554" spans="2:53" s="51" customFormat="1" ht="26.25">
      <c r="B554" s="7" t="s">
        <v>1855</v>
      </c>
      <c r="C554" s="131" t="s">
        <v>1812</v>
      </c>
      <c r="D554" s="25" t="s">
        <v>1813</v>
      </c>
      <c r="E554" s="62" t="s">
        <v>1814</v>
      </c>
      <c r="F554" s="62" t="s">
        <v>1856</v>
      </c>
      <c r="G554" s="13" t="s">
        <v>105</v>
      </c>
      <c r="H554" s="151">
        <v>20</v>
      </c>
      <c r="I554" s="74">
        <v>800</v>
      </c>
      <c r="J554" s="1"/>
      <c r="K554" s="37"/>
      <c r="L554" s="37"/>
      <c r="M554" s="37"/>
      <c r="N554" s="37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</row>
    <row r="555" spans="2:53" s="51" customFormat="1" ht="26.25">
      <c r="B555" s="7" t="s">
        <v>1857</v>
      </c>
      <c r="C555" s="131" t="s">
        <v>1812</v>
      </c>
      <c r="D555" s="25" t="s">
        <v>1813</v>
      </c>
      <c r="E555" s="62" t="s">
        <v>1814</v>
      </c>
      <c r="F555" s="62" t="s">
        <v>1858</v>
      </c>
      <c r="G555" s="13" t="s">
        <v>105</v>
      </c>
      <c r="H555" s="151">
        <v>15</v>
      </c>
      <c r="I555" s="74">
        <v>1200</v>
      </c>
      <c r="J555" s="1"/>
      <c r="K555" s="37"/>
      <c r="L555" s="37"/>
      <c r="M555" s="37"/>
      <c r="N555" s="37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</row>
    <row r="556" spans="2:53" s="51" customFormat="1" ht="26.25">
      <c r="B556" s="7" t="s">
        <v>1859</v>
      </c>
      <c r="C556" s="131" t="s">
        <v>1812</v>
      </c>
      <c r="D556" s="25" t="s">
        <v>1813</v>
      </c>
      <c r="E556" s="62" t="s">
        <v>1814</v>
      </c>
      <c r="F556" s="62" t="s">
        <v>1860</v>
      </c>
      <c r="G556" s="13" t="s">
        <v>105</v>
      </c>
      <c r="H556" s="151">
        <v>10</v>
      </c>
      <c r="I556" s="74">
        <v>500</v>
      </c>
      <c r="J556" s="1"/>
      <c r="K556" s="37"/>
      <c r="L556" s="37"/>
      <c r="M556" s="37"/>
      <c r="N556" s="37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</row>
    <row r="557" spans="2:53" s="51" customFormat="1" ht="26.25">
      <c r="B557" s="7" t="s">
        <v>1861</v>
      </c>
      <c r="C557" s="131" t="s">
        <v>1812</v>
      </c>
      <c r="D557" s="25" t="s">
        <v>1813</v>
      </c>
      <c r="E557" s="62" t="s">
        <v>1814</v>
      </c>
      <c r="F557" s="62" t="s">
        <v>1862</v>
      </c>
      <c r="G557" s="13" t="s">
        <v>105</v>
      </c>
      <c r="H557" s="151">
        <v>10</v>
      </c>
      <c r="I557" s="74">
        <v>620</v>
      </c>
      <c r="J557" s="1"/>
      <c r="K557" s="37"/>
      <c r="L557" s="37"/>
      <c r="M557" s="37"/>
      <c r="N557" s="37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</row>
    <row r="558" spans="2:53" s="51" customFormat="1" ht="26.25">
      <c r="B558" s="7" t="s">
        <v>1863</v>
      </c>
      <c r="C558" s="131" t="s">
        <v>1812</v>
      </c>
      <c r="D558" s="25" t="s">
        <v>1813</v>
      </c>
      <c r="E558" s="62" t="s">
        <v>1814</v>
      </c>
      <c r="F558" s="62" t="s">
        <v>1864</v>
      </c>
      <c r="G558" s="162" t="s">
        <v>105</v>
      </c>
      <c r="H558" s="175">
        <v>10</v>
      </c>
      <c r="I558" s="74">
        <v>650</v>
      </c>
      <c r="J558" s="1"/>
      <c r="K558" s="37"/>
      <c r="L558" s="37"/>
      <c r="M558" s="37"/>
      <c r="N558" s="37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76"/>
      <c r="AG558" s="176"/>
      <c r="AH558" s="176"/>
      <c r="AI558" s="176"/>
      <c r="AJ558" s="176"/>
      <c r="AK558" s="176"/>
      <c r="AL558" s="176"/>
      <c r="AM558" s="176"/>
      <c r="AN558" s="176"/>
      <c r="AO558" s="176"/>
      <c r="AP558" s="176"/>
      <c r="AQ558" s="176"/>
      <c r="AR558" s="176"/>
      <c r="AS558" s="176"/>
      <c r="AT558" s="176"/>
      <c r="AU558" s="176"/>
      <c r="AV558" s="176"/>
      <c r="AW558" s="176"/>
      <c r="AX558" s="176"/>
      <c r="AY558" s="176"/>
      <c r="AZ558" s="176"/>
      <c r="BA558" s="176"/>
    </row>
    <row r="559" spans="2:53" s="158" customFormat="1" ht="26.25">
      <c r="B559" s="7" t="s">
        <v>1865</v>
      </c>
      <c r="C559" s="131" t="s">
        <v>1812</v>
      </c>
      <c r="D559" s="25" t="s">
        <v>1813</v>
      </c>
      <c r="E559" s="62" t="s">
        <v>1814</v>
      </c>
      <c r="F559" s="62" t="s">
        <v>1866</v>
      </c>
      <c r="G559" s="13" t="s">
        <v>105</v>
      </c>
      <c r="H559" s="151">
        <v>10</v>
      </c>
      <c r="I559" s="74">
        <v>950</v>
      </c>
      <c r="J559" s="1"/>
      <c r="K559" s="37"/>
      <c r="L559" s="37"/>
      <c r="M559" s="37"/>
      <c r="N559" s="37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57"/>
      <c r="AG559" s="157"/>
      <c r="AH559" s="157"/>
      <c r="AI559" s="157"/>
      <c r="AJ559" s="157"/>
      <c r="AK559" s="157"/>
      <c r="AL559" s="157"/>
      <c r="AM559" s="157"/>
      <c r="AN559" s="157"/>
      <c r="AO559" s="157"/>
      <c r="AP559" s="157"/>
      <c r="AQ559" s="157"/>
      <c r="AR559" s="157"/>
      <c r="AS559" s="157"/>
      <c r="AT559" s="157"/>
      <c r="AU559" s="157"/>
      <c r="AV559" s="157"/>
      <c r="AW559" s="157"/>
      <c r="AX559" s="157"/>
      <c r="AY559" s="157"/>
      <c r="AZ559" s="157"/>
      <c r="BA559" s="157"/>
    </row>
    <row r="560" spans="2:53" s="158" customFormat="1" ht="26.25">
      <c r="B560" s="7" t="s">
        <v>1867</v>
      </c>
      <c r="C560" s="131" t="s">
        <v>1812</v>
      </c>
      <c r="D560" s="25" t="s">
        <v>1813</v>
      </c>
      <c r="E560" s="62" t="s">
        <v>1814</v>
      </c>
      <c r="F560" s="62" t="s">
        <v>1868</v>
      </c>
      <c r="G560" s="13" t="s">
        <v>105</v>
      </c>
      <c r="H560" s="151">
        <v>10</v>
      </c>
      <c r="I560" s="74">
        <v>1300</v>
      </c>
      <c r="J560" s="1"/>
      <c r="K560" s="37"/>
      <c r="L560" s="37"/>
      <c r="M560" s="37"/>
      <c r="N560" s="37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57"/>
      <c r="AG560" s="157"/>
      <c r="AH560" s="157"/>
      <c r="AI560" s="157"/>
      <c r="AJ560" s="157"/>
      <c r="AK560" s="157"/>
      <c r="AL560" s="157"/>
      <c r="AM560" s="157"/>
      <c r="AN560" s="157"/>
      <c r="AO560" s="157"/>
      <c r="AP560" s="157"/>
      <c r="AQ560" s="157"/>
      <c r="AR560" s="157"/>
      <c r="AS560" s="157"/>
      <c r="AT560" s="157"/>
      <c r="AU560" s="157"/>
      <c r="AV560" s="157"/>
      <c r="AW560" s="157"/>
      <c r="AX560" s="157"/>
      <c r="AY560" s="157"/>
      <c r="AZ560" s="157"/>
      <c r="BA560" s="157"/>
    </row>
    <row r="561" spans="2:57" s="158" customFormat="1" ht="25.5">
      <c r="B561" s="7" t="s">
        <v>1869</v>
      </c>
      <c r="C561" s="131" t="s">
        <v>1812</v>
      </c>
      <c r="D561" s="25" t="s">
        <v>1813</v>
      </c>
      <c r="E561" s="62" t="s">
        <v>1814</v>
      </c>
      <c r="F561" s="62" t="s">
        <v>1870</v>
      </c>
      <c r="G561" s="13" t="s">
        <v>105</v>
      </c>
      <c r="H561" s="151">
        <v>10</v>
      </c>
      <c r="I561" s="74">
        <v>1500</v>
      </c>
      <c r="J561" s="149"/>
      <c r="K561" s="150"/>
      <c r="L561" s="150"/>
      <c r="M561" s="150"/>
      <c r="N561" s="150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177"/>
      <c r="AG561" s="177"/>
      <c r="AH561" s="177"/>
      <c r="AI561" s="177"/>
      <c r="AJ561" s="177"/>
      <c r="AK561" s="177"/>
      <c r="AL561" s="177"/>
      <c r="AM561" s="177"/>
      <c r="AN561" s="177"/>
      <c r="AO561" s="177"/>
      <c r="AP561" s="177"/>
      <c r="AQ561" s="177"/>
      <c r="AR561" s="177"/>
      <c r="AS561" s="177"/>
      <c r="AT561" s="177"/>
      <c r="AU561" s="177"/>
      <c r="AV561" s="177"/>
      <c r="AW561" s="177"/>
      <c r="AX561" s="177"/>
      <c r="AY561" s="177"/>
      <c r="AZ561" s="177"/>
      <c r="BA561" s="177"/>
    </row>
    <row r="562" spans="2:57" s="158" customFormat="1" ht="26.25">
      <c r="B562" s="7" t="s">
        <v>1871</v>
      </c>
      <c r="C562" s="131" t="s">
        <v>1812</v>
      </c>
      <c r="D562" s="25" t="s">
        <v>1813</v>
      </c>
      <c r="E562" s="62" t="s">
        <v>1814</v>
      </c>
      <c r="F562" s="62" t="s">
        <v>1872</v>
      </c>
      <c r="G562" s="13" t="s">
        <v>105</v>
      </c>
      <c r="H562" s="151">
        <v>10</v>
      </c>
      <c r="I562" s="74">
        <v>950</v>
      </c>
      <c r="J562" s="1"/>
      <c r="K562" s="37"/>
      <c r="L562" s="37"/>
      <c r="M562" s="37"/>
      <c r="N562" s="37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57"/>
      <c r="AG562" s="157"/>
      <c r="AH562" s="157"/>
      <c r="AI562" s="157"/>
      <c r="AJ562" s="157"/>
      <c r="AK562" s="157"/>
      <c r="AL562" s="157"/>
      <c r="AM562" s="157"/>
      <c r="AN562" s="157"/>
      <c r="AO562" s="157"/>
      <c r="AP562" s="157"/>
      <c r="AQ562" s="157"/>
      <c r="AR562" s="157"/>
      <c r="AS562" s="157"/>
      <c r="AT562" s="157"/>
      <c r="AU562" s="157"/>
      <c r="AV562" s="157"/>
      <c r="AW562" s="157"/>
      <c r="AX562" s="157"/>
      <c r="AY562" s="157"/>
      <c r="AZ562" s="157"/>
      <c r="BA562" s="157"/>
    </row>
    <row r="563" spans="2:57" s="51" customFormat="1" ht="26.25">
      <c r="B563" s="7" t="s">
        <v>1873</v>
      </c>
      <c r="C563" s="131" t="s">
        <v>1812</v>
      </c>
      <c r="D563" s="25" t="s">
        <v>1813</v>
      </c>
      <c r="E563" s="62" t="s">
        <v>1814</v>
      </c>
      <c r="F563" s="62" t="s">
        <v>1874</v>
      </c>
      <c r="G563" s="167" t="s">
        <v>105</v>
      </c>
      <c r="H563" s="178">
        <v>10</v>
      </c>
      <c r="I563" s="74">
        <v>1300</v>
      </c>
      <c r="J563" s="1"/>
      <c r="K563" s="37"/>
      <c r="L563" s="37"/>
      <c r="M563" s="37"/>
      <c r="N563" s="37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</row>
    <row r="564" spans="2:57" s="51" customFormat="1" ht="26.25">
      <c r="B564" s="7" t="s">
        <v>1875</v>
      </c>
      <c r="C564" s="131" t="s">
        <v>1812</v>
      </c>
      <c r="D564" s="25" t="s">
        <v>1813</v>
      </c>
      <c r="E564" s="62" t="s">
        <v>1814</v>
      </c>
      <c r="F564" s="62" t="s">
        <v>1876</v>
      </c>
      <c r="G564" s="13" t="s">
        <v>105</v>
      </c>
      <c r="H564" s="151">
        <v>10</v>
      </c>
      <c r="I564" s="74">
        <v>1500</v>
      </c>
      <c r="J564" s="1"/>
      <c r="K564" s="37"/>
      <c r="L564" s="37"/>
      <c r="M564" s="37"/>
      <c r="N564" s="37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</row>
    <row r="565" spans="2:57" s="51" customFormat="1" ht="51">
      <c r="B565" s="7" t="s">
        <v>1877</v>
      </c>
      <c r="C565" s="179" t="s">
        <v>1878</v>
      </c>
      <c r="D565" s="25" t="s">
        <v>1879</v>
      </c>
      <c r="E565" s="25" t="s">
        <v>1880</v>
      </c>
      <c r="F565" s="25" t="s">
        <v>1881</v>
      </c>
      <c r="G565" s="13" t="s">
        <v>1882</v>
      </c>
      <c r="H565" s="106">
        <v>250</v>
      </c>
      <c r="I565" s="81">
        <v>900</v>
      </c>
      <c r="J565" s="1" t="s">
        <v>4307</v>
      </c>
      <c r="K565" s="37" t="s">
        <v>4177</v>
      </c>
      <c r="L565" s="37"/>
      <c r="M565" s="37">
        <v>250</v>
      </c>
      <c r="N565" s="37">
        <v>848.21</v>
      </c>
      <c r="O565" s="8" t="s">
        <v>4258</v>
      </c>
      <c r="P565" s="8" t="s">
        <v>4177</v>
      </c>
      <c r="Q565" s="13"/>
      <c r="R565" s="53">
        <v>225</v>
      </c>
      <c r="S565" s="53">
        <v>1050</v>
      </c>
      <c r="T565" s="13"/>
      <c r="U565" s="58"/>
      <c r="V565" s="53"/>
      <c r="W565" s="53"/>
      <c r="X565" s="13"/>
      <c r="Y565" s="58"/>
      <c r="Z565" s="53"/>
      <c r="AA565" s="53"/>
      <c r="AB565" s="10"/>
      <c r="AC565" s="10"/>
      <c r="AD565" s="10"/>
      <c r="AE565" s="10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</row>
    <row r="566" spans="2:57" s="51" customFormat="1" ht="15">
      <c r="B566" s="7" t="s">
        <v>1883</v>
      </c>
      <c r="C566" s="83" t="s">
        <v>1884</v>
      </c>
      <c r="D566" s="83" t="s">
        <v>1885</v>
      </c>
      <c r="E566" s="83" t="s">
        <v>297</v>
      </c>
      <c r="F566" s="83" t="s">
        <v>297</v>
      </c>
      <c r="G566" s="7" t="s">
        <v>51</v>
      </c>
      <c r="H566" s="75">
        <v>8</v>
      </c>
      <c r="I566" s="74">
        <v>2000</v>
      </c>
      <c r="J566" s="1"/>
      <c r="K566" s="37"/>
      <c r="L566" s="37"/>
      <c r="M566" s="37"/>
      <c r="N566" s="37"/>
      <c r="O566" s="8"/>
      <c r="P566" s="8"/>
      <c r="Q566" s="8"/>
      <c r="R566" s="7"/>
      <c r="S566" s="7"/>
      <c r="T566" s="8"/>
      <c r="U566" s="10"/>
      <c r="V566" s="7"/>
      <c r="W566" s="7"/>
      <c r="X566" s="8"/>
      <c r="Y566" s="10"/>
      <c r="Z566" s="7"/>
      <c r="AA566" s="7"/>
      <c r="AB566" s="10"/>
      <c r="AC566" s="10"/>
      <c r="AD566" s="10"/>
      <c r="AE566" s="10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</row>
    <row r="567" spans="2:57" s="51" customFormat="1" ht="15">
      <c r="B567" s="7" t="s">
        <v>1886</v>
      </c>
      <c r="C567" s="83" t="s">
        <v>1887</v>
      </c>
      <c r="D567" s="83" t="s">
        <v>1885</v>
      </c>
      <c r="E567" s="83" t="s">
        <v>194</v>
      </c>
      <c r="F567" s="83" t="s">
        <v>194</v>
      </c>
      <c r="G567" s="7" t="s">
        <v>51</v>
      </c>
      <c r="H567" s="75">
        <v>8</v>
      </c>
      <c r="I567" s="74">
        <v>2000</v>
      </c>
      <c r="J567" s="1" t="s">
        <v>4238</v>
      </c>
      <c r="K567" s="37" t="s">
        <v>4177</v>
      </c>
      <c r="L567" s="37"/>
      <c r="M567" s="37">
        <v>1</v>
      </c>
      <c r="N567" s="37">
        <v>1428.57</v>
      </c>
      <c r="O567" s="8"/>
      <c r="P567" s="8"/>
      <c r="Q567" s="8"/>
      <c r="R567" s="7"/>
      <c r="S567" s="7"/>
      <c r="T567" s="8" t="s">
        <v>4238</v>
      </c>
      <c r="U567" s="8" t="s">
        <v>4177</v>
      </c>
      <c r="V567" s="7">
        <v>2</v>
      </c>
      <c r="W567" s="7">
        <v>1950</v>
      </c>
      <c r="X567" s="8"/>
      <c r="Y567" s="10"/>
      <c r="Z567" s="7"/>
      <c r="AA567" s="7"/>
      <c r="AB567" s="10"/>
      <c r="AC567" s="10"/>
      <c r="AD567" s="10"/>
      <c r="AE567" s="10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</row>
    <row r="568" spans="2:57" s="51" customFormat="1" ht="102">
      <c r="B568" s="7" t="s">
        <v>1888</v>
      </c>
      <c r="C568" s="44" t="s">
        <v>1889</v>
      </c>
      <c r="D568" s="44" t="s">
        <v>1890</v>
      </c>
      <c r="E568" s="44" t="s">
        <v>1891</v>
      </c>
      <c r="F568" s="25" t="s">
        <v>1892</v>
      </c>
      <c r="G568" s="26" t="s">
        <v>51</v>
      </c>
      <c r="H568" s="8">
        <v>44</v>
      </c>
      <c r="I568" s="19">
        <v>4376</v>
      </c>
      <c r="J568" s="1" t="s">
        <v>4357</v>
      </c>
      <c r="K568" s="37" t="s">
        <v>4177</v>
      </c>
      <c r="L568" s="37"/>
      <c r="M568" s="37">
        <v>42</v>
      </c>
      <c r="N568" s="37">
        <v>4089.29</v>
      </c>
      <c r="O568" s="8" t="s">
        <v>4289</v>
      </c>
      <c r="P568" s="8" t="s">
        <v>4177</v>
      </c>
      <c r="Q568" s="8"/>
      <c r="R568" s="7">
        <v>64</v>
      </c>
      <c r="S568" s="7">
        <v>4974</v>
      </c>
      <c r="T568" s="8" t="s">
        <v>4290</v>
      </c>
      <c r="U568" s="8" t="s">
        <v>4177</v>
      </c>
      <c r="V568" s="7">
        <v>58</v>
      </c>
      <c r="W568" s="7">
        <v>6050</v>
      </c>
      <c r="X568" s="8"/>
      <c r="Y568" s="10"/>
      <c r="Z568" s="7"/>
      <c r="AA568" s="7"/>
      <c r="AB568" s="10"/>
      <c r="AC568" s="10"/>
      <c r="AD568" s="10"/>
      <c r="AE568" s="10"/>
    </row>
    <row r="569" spans="2:57" s="51" customFormat="1" ht="89.25">
      <c r="B569" s="7" t="s">
        <v>1893</v>
      </c>
      <c r="C569" s="48" t="s">
        <v>1894</v>
      </c>
      <c r="D569" s="44" t="s">
        <v>1895</v>
      </c>
      <c r="E569" s="44" t="s">
        <v>1896</v>
      </c>
      <c r="F569" s="25" t="s">
        <v>1897</v>
      </c>
      <c r="G569" s="26" t="s">
        <v>51</v>
      </c>
      <c r="H569" s="8">
        <v>4</v>
      </c>
      <c r="I569" s="19">
        <v>1254</v>
      </c>
      <c r="J569" s="1" t="s">
        <v>4361</v>
      </c>
      <c r="K569" s="37" t="s">
        <v>4177</v>
      </c>
      <c r="L569" s="37"/>
      <c r="M569" s="37">
        <v>4</v>
      </c>
      <c r="N569" s="37">
        <v>1172.32</v>
      </c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</row>
    <row r="570" spans="2:57" s="51" customFormat="1" ht="102">
      <c r="B570" s="7" t="s">
        <v>1898</v>
      </c>
      <c r="C570" s="48" t="s">
        <v>1899</v>
      </c>
      <c r="D570" s="44" t="s">
        <v>1895</v>
      </c>
      <c r="E570" s="44" t="s">
        <v>1900</v>
      </c>
      <c r="F570" s="25" t="s">
        <v>1901</v>
      </c>
      <c r="G570" s="26" t="s">
        <v>51</v>
      </c>
      <c r="H570" s="8">
        <v>32</v>
      </c>
      <c r="I570" s="19">
        <v>14025</v>
      </c>
      <c r="J570" s="1" t="s">
        <v>4357</v>
      </c>
      <c r="K570" s="37" t="s">
        <v>4177</v>
      </c>
      <c r="L570" s="37"/>
      <c r="M570" s="37">
        <v>32</v>
      </c>
      <c r="N570" s="37">
        <v>2362.7199999999998</v>
      </c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</row>
    <row r="571" spans="2:57" s="51" customFormat="1" ht="89.25">
      <c r="B571" s="7" t="s">
        <v>1902</v>
      </c>
      <c r="C571" s="44" t="s">
        <v>1903</v>
      </c>
      <c r="D571" s="44" t="s">
        <v>1895</v>
      </c>
      <c r="E571" s="44" t="s">
        <v>1904</v>
      </c>
      <c r="F571" s="25" t="s">
        <v>1905</v>
      </c>
      <c r="G571" s="26" t="s">
        <v>51</v>
      </c>
      <c r="H571" s="8">
        <v>100</v>
      </c>
      <c r="I571" s="19">
        <v>150</v>
      </c>
      <c r="J571" s="1" t="s">
        <v>4358</v>
      </c>
      <c r="K571" s="37" t="s">
        <v>4177</v>
      </c>
      <c r="L571" s="37"/>
      <c r="M571" s="37">
        <v>116</v>
      </c>
      <c r="N571" s="37">
        <v>140</v>
      </c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</row>
    <row r="572" spans="2:57" s="51" customFormat="1" ht="89.25">
      <c r="B572" s="7" t="s">
        <v>1906</v>
      </c>
      <c r="C572" s="48" t="s">
        <v>1894</v>
      </c>
      <c r="D572" s="44" t="s">
        <v>1895</v>
      </c>
      <c r="E572" s="44" t="s">
        <v>1907</v>
      </c>
      <c r="F572" s="25" t="s">
        <v>1908</v>
      </c>
      <c r="G572" s="26" t="s">
        <v>51</v>
      </c>
      <c r="H572" s="8">
        <v>36</v>
      </c>
      <c r="I572" s="19">
        <v>728</v>
      </c>
      <c r="J572" s="1" t="s">
        <v>4358</v>
      </c>
      <c r="K572" s="37" t="s">
        <v>4177</v>
      </c>
      <c r="L572" s="37"/>
      <c r="M572" s="37">
        <v>339</v>
      </c>
      <c r="N572" s="37">
        <v>520</v>
      </c>
      <c r="O572" s="8" t="s">
        <v>4291</v>
      </c>
      <c r="P572" s="8" t="s">
        <v>4177</v>
      </c>
      <c r="Q572" s="8"/>
      <c r="R572" s="7">
        <v>336</v>
      </c>
      <c r="S572" s="7">
        <v>650</v>
      </c>
      <c r="T572" s="8"/>
      <c r="U572" s="10"/>
      <c r="V572" s="7"/>
      <c r="W572" s="7"/>
      <c r="X572" s="13" t="s">
        <v>4288</v>
      </c>
      <c r="Y572" s="58" t="s">
        <v>4177</v>
      </c>
      <c r="Z572" s="53">
        <v>95</v>
      </c>
      <c r="AA572" s="53">
        <v>200</v>
      </c>
      <c r="AB572" s="10"/>
      <c r="AC572" s="10"/>
      <c r="AD572" s="10"/>
      <c r="AE572" s="10"/>
    </row>
    <row r="573" spans="2:57" s="51" customFormat="1" ht="89.25">
      <c r="B573" s="7" t="s">
        <v>1909</v>
      </c>
      <c r="C573" s="48" t="s">
        <v>1894</v>
      </c>
      <c r="D573" s="44" t="s">
        <v>1895</v>
      </c>
      <c r="E573" s="44" t="s">
        <v>1896</v>
      </c>
      <c r="F573" s="25" t="s">
        <v>1910</v>
      </c>
      <c r="G573" s="26" t="s">
        <v>51</v>
      </c>
      <c r="H573" s="8">
        <v>4</v>
      </c>
      <c r="I573" s="19">
        <v>869</v>
      </c>
      <c r="J573" s="1" t="s">
        <v>4361</v>
      </c>
      <c r="K573" s="37" t="s">
        <v>4177</v>
      </c>
      <c r="L573" s="37"/>
      <c r="M573" s="37">
        <v>4</v>
      </c>
      <c r="N573" s="37">
        <v>812.5</v>
      </c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</row>
    <row r="574" spans="2:57" s="51" customFormat="1" ht="89.25">
      <c r="B574" s="7" t="s">
        <v>1911</v>
      </c>
      <c r="C574" s="48" t="s">
        <v>1894</v>
      </c>
      <c r="D574" s="44" t="s">
        <v>1895</v>
      </c>
      <c r="E574" s="44" t="s">
        <v>1896</v>
      </c>
      <c r="F574" s="25" t="s">
        <v>1912</v>
      </c>
      <c r="G574" s="26" t="s">
        <v>51</v>
      </c>
      <c r="H574" s="8">
        <v>8</v>
      </c>
      <c r="I574" s="19">
        <v>2102</v>
      </c>
      <c r="J574" s="1" t="s">
        <v>4359</v>
      </c>
      <c r="K574" s="37" t="s">
        <v>4177</v>
      </c>
      <c r="L574" s="37"/>
      <c r="M574" s="37">
        <v>8</v>
      </c>
      <c r="N574" s="37">
        <v>245.54</v>
      </c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</row>
    <row r="575" spans="2:57" s="51" customFormat="1" ht="89.25">
      <c r="B575" s="7" t="s">
        <v>1913</v>
      </c>
      <c r="C575" s="44" t="s">
        <v>1903</v>
      </c>
      <c r="D575" s="44" t="s">
        <v>1895</v>
      </c>
      <c r="E575" s="44" t="s">
        <v>1904</v>
      </c>
      <c r="F575" s="25" t="s">
        <v>1914</v>
      </c>
      <c r="G575" s="26" t="s">
        <v>51</v>
      </c>
      <c r="H575" s="8">
        <v>48</v>
      </c>
      <c r="I575" s="19">
        <v>150</v>
      </c>
      <c r="J575" s="1" t="s">
        <v>4358</v>
      </c>
      <c r="K575" s="37" t="s">
        <v>4177</v>
      </c>
      <c r="L575" s="37"/>
      <c r="M575" s="37">
        <v>32</v>
      </c>
      <c r="N575" s="37">
        <v>140</v>
      </c>
      <c r="O575" s="8" t="s">
        <v>4291</v>
      </c>
      <c r="P575" s="8" t="s">
        <v>4204</v>
      </c>
      <c r="Q575" s="8"/>
      <c r="R575" s="7">
        <v>264</v>
      </c>
      <c r="S575" s="7">
        <v>104</v>
      </c>
      <c r="T575" s="8" t="s">
        <v>4288</v>
      </c>
      <c r="U575" s="10" t="s">
        <v>4177</v>
      </c>
      <c r="V575" s="7">
        <v>182</v>
      </c>
      <c r="W575" s="7">
        <v>250</v>
      </c>
      <c r="X575" s="8" t="s">
        <v>4292</v>
      </c>
      <c r="Y575" s="10" t="s">
        <v>4177</v>
      </c>
      <c r="Z575" s="7">
        <v>80</v>
      </c>
      <c r="AA575" s="7">
        <v>195</v>
      </c>
      <c r="AB575" s="10"/>
      <c r="AC575" s="10"/>
      <c r="AD575" s="10"/>
      <c r="AE575" s="10"/>
    </row>
    <row r="576" spans="2:57" s="51" customFormat="1" ht="89.25">
      <c r="B576" s="7" t="s">
        <v>1915</v>
      </c>
      <c r="C576" s="44" t="s">
        <v>1894</v>
      </c>
      <c r="D576" s="44" t="s">
        <v>1895</v>
      </c>
      <c r="E576" s="44" t="s">
        <v>1907</v>
      </c>
      <c r="F576" s="25" t="s">
        <v>1916</v>
      </c>
      <c r="G576" s="26" t="s">
        <v>51</v>
      </c>
      <c r="H576" s="8">
        <v>24</v>
      </c>
      <c r="I576" s="19">
        <v>195</v>
      </c>
      <c r="J576" s="1" t="s">
        <v>4358</v>
      </c>
      <c r="K576" s="37" t="s">
        <v>4177</v>
      </c>
      <c r="L576" s="37"/>
      <c r="M576" s="37">
        <v>3</v>
      </c>
      <c r="N576" s="37">
        <v>204</v>
      </c>
      <c r="O576" s="8" t="s">
        <v>4291</v>
      </c>
      <c r="P576" s="8" t="s">
        <v>4177</v>
      </c>
      <c r="Q576" s="8"/>
      <c r="R576" s="7">
        <v>112</v>
      </c>
      <c r="S576" s="7">
        <v>208</v>
      </c>
      <c r="T576" s="8" t="s">
        <v>4293</v>
      </c>
      <c r="U576" s="10" t="s">
        <v>4177</v>
      </c>
      <c r="V576" s="7">
        <v>95</v>
      </c>
      <c r="W576" s="7">
        <v>400</v>
      </c>
      <c r="X576" s="13" t="s">
        <v>4288</v>
      </c>
      <c r="Y576" s="10" t="s">
        <v>4177</v>
      </c>
      <c r="Z576" s="53">
        <v>62</v>
      </c>
      <c r="AA576" s="53">
        <v>350</v>
      </c>
      <c r="AB576" s="10"/>
      <c r="AC576" s="10"/>
      <c r="AD576" s="10"/>
      <c r="AE576" s="10"/>
    </row>
    <row r="577" spans="2:31" s="51" customFormat="1" ht="89.25">
      <c r="B577" s="7" t="s">
        <v>1917</v>
      </c>
      <c r="C577" s="44" t="s">
        <v>1894</v>
      </c>
      <c r="D577" s="44" t="s">
        <v>1895</v>
      </c>
      <c r="E577" s="44" t="s">
        <v>1907</v>
      </c>
      <c r="F577" s="25" t="s">
        <v>1918</v>
      </c>
      <c r="G577" s="26" t="s">
        <v>51</v>
      </c>
      <c r="H577" s="8">
        <v>72</v>
      </c>
      <c r="I577" s="19">
        <v>382</v>
      </c>
      <c r="J577" s="1" t="s">
        <v>4358</v>
      </c>
      <c r="K577" s="37" t="s">
        <v>4177</v>
      </c>
      <c r="L577" s="37"/>
      <c r="M577" s="37">
        <v>48</v>
      </c>
      <c r="N577" s="37">
        <v>357</v>
      </c>
      <c r="O577" s="8" t="s">
        <v>4291</v>
      </c>
      <c r="P577" s="8" t="s">
        <v>4177</v>
      </c>
      <c r="Q577" s="8"/>
      <c r="R577" s="7">
        <v>16</v>
      </c>
      <c r="S577" s="7">
        <v>377</v>
      </c>
      <c r="T577" s="8" t="s">
        <v>4288</v>
      </c>
      <c r="U577" s="10" t="s">
        <v>4177</v>
      </c>
      <c r="V577" s="7">
        <v>14</v>
      </c>
      <c r="W577" s="7">
        <v>500</v>
      </c>
      <c r="X577" s="8"/>
      <c r="Y577" s="10"/>
      <c r="Z577" s="7"/>
      <c r="AA577" s="7"/>
      <c r="AB577" s="10"/>
      <c r="AC577" s="10"/>
      <c r="AD577" s="10"/>
      <c r="AE577" s="10"/>
    </row>
    <row r="578" spans="2:31" s="51" customFormat="1" ht="89.25">
      <c r="B578" s="7" t="s">
        <v>1919</v>
      </c>
      <c r="C578" s="44" t="s">
        <v>1894</v>
      </c>
      <c r="D578" s="44" t="s">
        <v>1895</v>
      </c>
      <c r="E578" s="44" t="s">
        <v>1920</v>
      </c>
      <c r="F578" s="25" t="s">
        <v>1921</v>
      </c>
      <c r="G578" s="26" t="s">
        <v>51</v>
      </c>
      <c r="H578" s="8">
        <v>60</v>
      </c>
      <c r="I578" s="19">
        <v>532</v>
      </c>
      <c r="J578" s="1" t="s">
        <v>4358</v>
      </c>
      <c r="K578" s="37" t="s">
        <v>4177</v>
      </c>
      <c r="L578" s="37"/>
      <c r="M578" s="37">
        <v>40</v>
      </c>
      <c r="N578" s="37">
        <v>497</v>
      </c>
      <c r="O578" s="36" t="s">
        <v>4288</v>
      </c>
      <c r="P578" s="8"/>
      <c r="Q578" s="8"/>
      <c r="R578" s="7">
        <v>5</v>
      </c>
      <c r="S578" s="7">
        <v>800</v>
      </c>
      <c r="T578" s="8" t="s">
        <v>4290</v>
      </c>
      <c r="U578" s="10" t="s">
        <v>4177</v>
      </c>
      <c r="V578" s="7">
        <v>73</v>
      </c>
      <c r="W578" s="7">
        <v>700</v>
      </c>
      <c r="X578" s="13" t="s">
        <v>4230</v>
      </c>
      <c r="Y578" s="58"/>
      <c r="Z578" s="53">
        <v>16</v>
      </c>
      <c r="AA578" s="53">
        <v>712</v>
      </c>
      <c r="AB578" s="10"/>
      <c r="AC578" s="10"/>
      <c r="AD578" s="10"/>
      <c r="AE578" s="10"/>
    </row>
    <row r="579" spans="2:31" s="51" customFormat="1" ht="89.25">
      <c r="B579" s="7" t="s">
        <v>1922</v>
      </c>
      <c r="C579" s="44" t="s">
        <v>1894</v>
      </c>
      <c r="D579" s="44" t="s">
        <v>1895</v>
      </c>
      <c r="E579" s="44" t="s">
        <v>1920</v>
      </c>
      <c r="F579" s="25" t="s">
        <v>1923</v>
      </c>
      <c r="G579" s="26" t="s">
        <v>51</v>
      </c>
      <c r="H579" s="8">
        <v>100</v>
      </c>
      <c r="I579" s="19">
        <v>853</v>
      </c>
      <c r="J579" s="1" t="s">
        <v>4358</v>
      </c>
      <c r="K579" s="37" t="s">
        <v>4177</v>
      </c>
      <c r="L579" s="37"/>
      <c r="M579" s="37">
        <v>76</v>
      </c>
      <c r="N579" s="37">
        <v>797</v>
      </c>
      <c r="O579" s="8"/>
      <c r="P579" s="8"/>
      <c r="Q579" s="8"/>
      <c r="R579" s="7"/>
      <c r="S579" s="7"/>
      <c r="T579" s="8" t="s">
        <v>4288</v>
      </c>
      <c r="U579" s="10" t="s">
        <v>4177</v>
      </c>
      <c r="V579" s="7">
        <v>44</v>
      </c>
      <c r="W579" s="7">
        <v>1000</v>
      </c>
      <c r="X579" s="13" t="s">
        <v>4230</v>
      </c>
      <c r="Y579" s="58"/>
      <c r="Z579" s="53">
        <v>60</v>
      </c>
      <c r="AA579" s="53">
        <v>1032</v>
      </c>
      <c r="AB579" s="10"/>
      <c r="AC579" s="10"/>
      <c r="AD579" s="10"/>
      <c r="AE579" s="10"/>
    </row>
    <row r="580" spans="2:31" s="51" customFormat="1" ht="89.25">
      <c r="B580" s="7" t="s">
        <v>1924</v>
      </c>
      <c r="C580" s="44" t="s">
        <v>1894</v>
      </c>
      <c r="D580" s="44" t="s">
        <v>1895</v>
      </c>
      <c r="E580" s="44" t="s">
        <v>1920</v>
      </c>
      <c r="F580" s="25" t="s">
        <v>1925</v>
      </c>
      <c r="G580" s="26" t="s">
        <v>51</v>
      </c>
      <c r="H580" s="8">
        <v>56</v>
      </c>
      <c r="I580" s="19">
        <v>1091</v>
      </c>
      <c r="J580" s="1" t="s">
        <v>4358</v>
      </c>
      <c r="K580" s="37" t="s">
        <v>4177</v>
      </c>
      <c r="L580" s="37"/>
      <c r="M580" s="37">
        <v>50</v>
      </c>
      <c r="N580" s="37">
        <v>1020</v>
      </c>
      <c r="O580" s="26" t="s">
        <v>4294</v>
      </c>
      <c r="P580" s="8" t="s">
        <v>4177</v>
      </c>
      <c r="Q580" s="8"/>
      <c r="R580" s="7">
        <v>72</v>
      </c>
      <c r="S580" s="7">
        <v>984</v>
      </c>
      <c r="T580" s="8" t="s">
        <v>4288</v>
      </c>
      <c r="U580" s="10" t="s">
        <v>4177</v>
      </c>
      <c r="V580" s="7">
        <v>2</v>
      </c>
      <c r="W580" s="7">
        <v>1200</v>
      </c>
      <c r="X580" s="13" t="s">
        <v>4230</v>
      </c>
      <c r="Y580" s="58"/>
      <c r="Z580" s="53">
        <v>20</v>
      </c>
      <c r="AA580" s="53">
        <v>1569</v>
      </c>
      <c r="AB580" s="10"/>
      <c r="AC580" s="10"/>
      <c r="AD580" s="10"/>
      <c r="AE580" s="10"/>
    </row>
    <row r="581" spans="2:31" s="51" customFormat="1" ht="89.25">
      <c r="B581" s="7" t="s">
        <v>1926</v>
      </c>
      <c r="C581" s="44" t="s">
        <v>1894</v>
      </c>
      <c r="D581" s="44" t="s">
        <v>1895</v>
      </c>
      <c r="E581" s="44" t="s">
        <v>1907</v>
      </c>
      <c r="F581" s="25" t="s">
        <v>1927</v>
      </c>
      <c r="G581" s="26" t="s">
        <v>51</v>
      </c>
      <c r="H581" s="8">
        <v>48</v>
      </c>
      <c r="I581" s="19">
        <v>1186</v>
      </c>
      <c r="J581" s="1" t="s">
        <v>4358</v>
      </c>
      <c r="K581" s="37" t="s">
        <v>4177</v>
      </c>
      <c r="L581" s="37"/>
      <c r="M581" s="37">
        <v>48</v>
      </c>
      <c r="N581" s="37">
        <v>1108.04</v>
      </c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</row>
    <row r="582" spans="2:31" s="51" customFormat="1" ht="76.5">
      <c r="B582" s="7" t="s">
        <v>1928</v>
      </c>
      <c r="C582" s="44" t="s">
        <v>1929</v>
      </c>
      <c r="D582" s="44" t="s">
        <v>1895</v>
      </c>
      <c r="E582" s="44" t="s">
        <v>1930</v>
      </c>
      <c r="F582" s="25" t="s">
        <v>1931</v>
      </c>
      <c r="G582" s="26" t="s">
        <v>51</v>
      </c>
      <c r="H582" s="8">
        <v>26</v>
      </c>
      <c r="I582" s="19">
        <v>2360</v>
      </c>
      <c r="J582" s="1" t="s">
        <v>4357</v>
      </c>
      <c r="K582" s="1" t="s">
        <v>4177</v>
      </c>
      <c r="L582" s="37"/>
      <c r="M582" s="37">
        <v>21</v>
      </c>
      <c r="N582" s="37">
        <v>2008.93</v>
      </c>
      <c r="O582" s="11">
        <v>10</v>
      </c>
      <c r="P582" s="180">
        <v>3520</v>
      </c>
      <c r="Q582" s="8"/>
      <c r="R582" s="8"/>
      <c r="S582" s="8"/>
      <c r="T582" s="7"/>
      <c r="U582" s="7"/>
      <c r="V582" s="8" t="s">
        <v>4288</v>
      </c>
      <c r="W582" s="10" t="s">
        <v>4177</v>
      </c>
      <c r="X582" s="7">
        <v>12</v>
      </c>
      <c r="Y582" s="7">
        <v>3000</v>
      </c>
      <c r="Z582" s="8"/>
      <c r="AA582" s="10"/>
      <c r="AB582" s="7"/>
      <c r="AC582" s="7"/>
      <c r="AD582" s="10"/>
      <c r="AE582" s="10"/>
    </row>
    <row r="583" spans="2:31" s="51" customFormat="1" ht="89.25">
      <c r="B583" s="7" t="s">
        <v>1932</v>
      </c>
      <c r="C583" s="44" t="s">
        <v>1894</v>
      </c>
      <c r="D583" s="44" t="s">
        <v>1895</v>
      </c>
      <c r="E583" s="44" t="s">
        <v>1907</v>
      </c>
      <c r="F583" s="25" t="s">
        <v>1933</v>
      </c>
      <c r="G583" s="26" t="s">
        <v>51</v>
      </c>
      <c r="H583" s="8">
        <v>68</v>
      </c>
      <c r="I583" s="19">
        <v>1105</v>
      </c>
      <c r="J583" s="1" t="s">
        <v>4358</v>
      </c>
      <c r="K583" s="37" t="s">
        <v>4177</v>
      </c>
      <c r="L583" s="37"/>
      <c r="M583" s="37">
        <v>32</v>
      </c>
      <c r="N583" s="37">
        <v>1033</v>
      </c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</row>
    <row r="584" spans="2:31" s="51" customFormat="1" ht="89.25">
      <c r="B584" s="7" t="s">
        <v>1934</v>
      </c>
      <c r="C584" s="44" t="s">
        <v>1894</v>
      </c>
      <c r="D584" s="44" t="s">
        <v>1895</v>
      </c>
      <c r="E584" s="44" t="s">
        <v>1935</v>
      </c>
      <c r="F584" s="25" t="s">
        <v>1936</v>
      </c>
      <c r="G584" s="26" t="s">
        <v>51</v>
      </c>
      <c r="H584" s="8">
        <v>48</v>
      </c>
      <c r="I584" s="19">
        <v>1195</v>
      </c>
      <c r="J584" s="1" t="s">
        <v>4360</v>
      </c>
      <c r="K584" s="37" t="s">
        <v>4177</v>
      </c>
      <c r="L584" s="37"/>
      <c r="M584" s="37">
        <v>60</v>
      </c>
      <c r="N584" s="37">
        <v>1117</v>
      </c>
      <c r="O584" s="26" t="s">
        <v>4294</v>
      </c>
      <c r="P584" s="8" t="s">
        <v>4177</v>
      </c>
      <c r="Q584" s="8"/>
      <c r="R584" s="7">
        <v>64</v>
      </c>
      <c r="S584" s="7">
        <v>1472</v>
      </c>
      <c r="T584" s="8" t="s">
        <v>4288</v>
      </c>
      <c r="U584" s="10" t="s">
        <v>4177</v>
      </c>
      <c r="V584" s="7">
        <v>3</v>
      </c>
      <c r="W584" s="7">
        <v>1900</v>
      </c>
      <c r="X584" s="13" t="s">
        <v>4230</v>
      </c>
      <c r="Y584" s="10" t="s">
        <v>4177</v>
      </c>
      <c r="Z584" s="53">
        <v>32</v>
      </c>
      <c r="AA584" s="53">
        <v>1675</v>
      </c>
      <c r="AB584" s="10"/>
      <c r="AC584" s="10"/>
      <c r="AD584" s="10"/>
      <c r="AE584" s="10"/>
    </row>
    <row r="585" spans="2:31" s="51" customFormat="1" ht="89.25">
      <c r="B585" s="7" t="s">
        <v>1937</v>
      </c>
      <c r="C585" s="48" t="s">
        <v>1938</v>
      </c>
      <c r="D585" s="44" t="s">
        <v>1895</v>
      </c>
      <c r="E585" s="44" t="s">
        <v>1939</v>
      </c>
      <c r="F585" s="25" t="s">
        <v>1940</v>
      </c>
      <c r="G585" s="26" t="s">
        <v>51</v>
      </c>
      <c r="H585" s="8">
        <v>44</v>
      </c>
      <c r="I585" s="19">
        <v>2063</v>
      </c>
      <c r="J585" s="1"/>
      <c r="K585" s="37"/>
      <c r="L585" s="37"/>
      <c r="M585" s="37"/>
      <c r="N585" s="37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</row>
    <row r="586" spans="2:31" s="51" customFormat="1" ht="76.5">
      <c r="B586" s="7" t="s">
        <v>1941</v>
      </c>
      <c r="C586" s="25" t="s">
        <v>1942</v>
      </c>
      <c r="D586" s="25" t="s">
        <v>1943</v>
      </c>
      <c r="E586" s="25" t="s">
        <v>1944</v>
      </c>
      <c r="F586" s="25" t="s">
        <v>1945</v>
      </c>
      <c r="G586" s="26" t="s">
        <v>51</v>
      </c>
      <c r="H586" s="8">
        <v>2</v>
      </c>
      <c r="I586" s="19">
        <v>72760</v>
      </c>
      <c r="J586" s="1"/>
      <c r="K586" s="37"/>
      <c r="L586" s="37"/>
      <c r="M586" s="37"/>
      <c r="N586" s="37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</row>
    <row r="587" spans="2:31" s="51" customFormat="1" ht="89.25">
      <c r="B587" s="7" t="s">
        <v>1946</v>
      </c>
      <c r="C587" s="48" t="s">
        <v>1947</v>
      </c>
      <c r="D587" s="44" t="s">
        <v>1948</v>
      </c>
      <c r="E587" s="44" t="s">
        <v>1949</v>
      </c>
      <c r="F587" s="25" t="s">
        <v>1950</v>
      </c>
      <c r="G587" s="26" t="s">
        <v>51</v>
      </c>
      <c r="H587" s="8">
        <v>62</v>
      </c>
      <c r="I587" s="19">
        <v>1523</v>
      </c>
      <c r="J587" s="1" t="s">
        <v>4357</v>
      </c>
      <c r="K587" s="37" t="s">
        <v>4177</v>
      </c>
      <c r="L587" s="37"/>
      <c r="M587" s="37">
        <v>90</v>
      </c>
      <c r="N587" s="37">
        <v>1423.21</v>
      </c>
      <c r="O587" s="8"/>
      <c r="P587" s="8"/>
      <c r="Q587" s="8"/>
      <c r="R587" s="7"/>
      <c r="S587" s="7"/>
      <c r="T587" s="8" t="s">
        <v>4288</v>
      </c>
      <c r="U587" s="10" t="s">
        <v>4177</v>
      </c>
      <c r="V587" s="7">
        <v>30</v>
      </c>
      <c r="W587" s="7">
        <v>1000</v>
      </c>
      <c r="X587" s="13" t="s">
        <v>4230</v>
      </c>
      <c r="Y587" s="10" t="s">
        <v>4177</v>
      </c>
      <c r="Z587" s="53">
        <v>33</v>
      </c>
      <c r="AA587" s="53">
        <v>1189</v>
      </c>
      <c r="AB587" s="10"/>
      <c r="AC587" s="10"/>
      <c r="AD587" s="10"/>
      <c r="AE587" s="10"/>
    </row>
    <row r="588" spans="2:31" s="51" customFormat="1" ht="89.25">
      <c r="B588" s="7" t="s">
        <v>1951</v>
      </c>
      <c r="C588" s="48" t="s">
        <v>1952</v>
      </c>
      <c r="D588" s="44" t="s">
        <v>1948</v>
      </c>
      <c r="E588" s="44" t="s">
        <v>1953</v>
      </c>
      <c r="F588" s="25" t="s">
        <v>1954</v>
      </c>
      <c r="G588" s="26" t="s">
        <v>51</v>
      </c>
      <c r="H588" s="8">
        <v>60</v>
      </c>
      <c r="I588" s="19">
        <v>1624</v>
      </c>
      <c r="J588" s="1" t="s">
        <v>4357</v>
      </c>
      <c r="K588" s="37" t="s">
        <v>4177</v>
      </c>
      <c r="L588" s="37"/>
      <c r="M588" s="37">
        <v>105</v>
      </c>
      <c r="N588" s="37">
        <v>1517.86</v>
      </c>
      <c r="O588" s="8"/>
      <c r="P588" s="8"/>
      <c r="Q588" s="8"/>
      <c r="R588" s="7"/>
      <c r="S588" s="7"/>
      <c r="T588" s="8" t="s">
        <v>4288</v>
      </c>
      <c r="U588" s="10" t="s">
        <v>4177</v>
      </c>
      <c r="V588" s="7">
        <v>5</v>
      </c>
      <c r="W588" s="7">
        <v>2250</v>
      </c>
      <c r="X588" s="13" t="s">
        <v>4230</v>
      </c>
      <c r="Y588" s="10" t="s">
        <v>4177</v>
      </c>
      <c r="Z588" s="53">
        <v>35</v>
      </c>
      <c r="AA588" s="53">
        <v>2156</v>
      </c>
      <c r="AB588" s="10"/>
      <c r="AC588" s="10"/>
      <c r="AD588" s="10"/>
      <c r="AE588" s="10"/>
    </row>
    <row r="589" spans="2:31" s="51" customFormat="1" ht="89.25">
      <c r="B589" s="7" t="s">
        <v>1955</v>
      </c>
      <c r="C589" s="48" t="s">
        <v>1952</v>
      </c>
      <c r="D589" s="44" t="s">
        <v>1948</v>
      </c>
      <c r="E589" s="44" t="s">
        <v>1953</v>
      </c>
      <c r="F589" s="25" t="s">
        <v>1956</v>
      </c>
      <c r="G589" s="26" t="s">
        <v>51</v>
      </c>
      <c r="H589" s="8">
        <v>56</v>
      </c>
      <c r="I589" s="19">
        <v>1624</v>
      </c>
      <c r="J589" s="1" t="s">
        <v>4358</v>
      </c>
      <c r="K589" s="37" t="s">
        <v>4177</v>
      </c>
      <c r="L589" s="37"/>
      <c r="M589" s="37">
        <v>80</v>
      </c>
      <c r="N589" s="37">
        <v>1340</v>
      </c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</row>
    <row r="590" spans="2:31" s="51" customFormat="1" ht="89.25">
      <c r="B590" s="7" t="s">
        <v>1957</v>
      </c>
      <c r="C590" s="48" t="s">
        <v>1958</v>
      </c>
      <c r="D590" s="44" t="s">
        <v>1948</v>
      </c>
      <c r="E590" s="44" t="s">
        <v>1959</v>
      </c>
      <c r="F590" s="25" t="s">
        <v>1960</v>
      </c>
      <c r="G590" s="26" t="s">
        <v>51</v>
      </c>
      <c r="H590" s="8">
        <v>24</v>
      </c>
      <c r="I590" s="19">
        <v>2506</v>
      </c>
      <c r="J590" s="1" t="s">
        <v>4357</v>
      </c>
      <c r="K590" s="37" t="s">
        <v>4177</v>
      </c>
      <c r="L590" s="37"/>
      <c r="M590" s="37">
        <v>30</v>
      </c>
      <c r="N590" s="37">
        <v>3264</v>
      </c>
      <c r="O590" s="26" t="s">
        <v>4289</v>
      </c>
      <c r="P590" s="8" t="s">
        <v>4177</v>
      </c>
      <c r="Q590" s="8"/>
      <c r="R590" s="7">
        <v>33</v>
      </c>
      <c r="S590" s="7">
        <v>2256</v>
      </c>
      <c r="T590" s="8" t="s">
        <v>4288</v>
      </c>
      <c r="U590" s="10" t="s">
        <v>4177</v>
      </c>
      <c r="V590" s="7">
        <v>2</v>
      </c>
      <c r="W590" s="7">
        <v>3300</v>
      </c>
      <c r="X590" s="13" t="s">
        <v>4230</v>
      </c>
      <c r="Y590" s="10" t="s">
        <v>4177</v>
      </c>
      <c r="Z590" s="53">
        <v>60</v>
      </c>
      <c r="AA590" s="53">
        <v>1096</v>
      </c>
      <c r="AB590" s="10"/>
      <c r="AC590" s="10"/>
      <c r="AD590" s="10"/>
      <c r="AE590" s="10"/>
    </row>
    <row r="591" spans="2:31" s="51" customFormat="1" ht="89.25">
      <c r="B591" s="7" t="s">
        <v>1961</v>
      </c>
      <c r="C591" s="48" t="s">
        <v>1958</v>
      </c>
      <c r="D591" s="44" t="s">
        <v>1948</v>
      </c>
      <c r="E591" s="44" t="s">
        <v>1959</v>
      </c>
      <c r="F591" s="25" t="s">
        <v>1962</v>
      </c>
      <c r="G591" s="26" t="s">
        <v>51</v>
      </c>
      <c r="H591" s="8">
        <v>14</v>
      </c>
      <c r="I591" s="19">
        <v>2506</v>
      </c>
      <c r="J591" s="1"/>
      <c r="K591" s="37"/>
      <c r="L591" s="37"/>
      <c r="M591" s="37"/>
      <c r="N591" s="37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</row>
    <row r="592" spans="2:31" s="51" customFormat="1" ht="89.25">
      <c r="B592" s="7" t="s">
        <v>1963</v>
      </c>
      <c r="C592" s="48" t="s">
        <v>1964</v>
      </c>
      <c r="D592" s="44" t="s">
        <v>1948</v>
      </c>
      <c r="E592" s="44" t="s">
        <v>1965</v>
      </c>
      <c r="F592" s="25" t="s">
        <v>1966</v>
      </c>
      <c r="G592" s="26" t="s">
        <v>51</v>
      </c>
      <c r="H592" s="8">
        <v>4</v>
      </c>
      <c r="I592" s="19">
        <v>646</v>
      </c>
      <c r="J592" s="1"/>
      <c r="K592" s="37"/>
      <c r="L592" s="37"/>
      <c r="M592" s="37"/>
      <c r="N592" s="37"/>
      <c r="O592" s="8"/>
      <c r="P592" s="8"/>
      <c r="Q592" s="8"/>
      <c r="R592" s="7"/>
      <c r="S592" s="7"/>
      <c r="T592" s="8" t="s">
        <v>4418</v>
      </c>
      <c r="U592" s="10"/>
      <c r="V592" s="7">
        <v>2</v>
      </c>
      <c r="W592" s="7">
        <v>960</v>
      </c>
      <c r="X592" s="8"/>
      <c r="Y592" s="10"/>
      <c r="Z592" s="7"/>
      <c r="AA592" s="7"/>
      <c r="AB592" s="10"/>
      <c r="AC592" s="10"/>
      <c r="AD592" s="10"/>
      <c r="AE592" s="10"/>
    </row>
    <row r="593" spans="2:31" s="51" customFormat="1" ht="89.25">
      <c r="B593" s="7" t="s">
        <v>1967</v>
      </c>
      <c r="C593" s="48" t="s">
        <v>1968</v>
      </c>
      <c r="D593" s="44" t="s">
        <v>1948</v>
      </c>
      <c r="E593" s="44" t="s">
        <v>1969</v>
      </c>
      <c r="F593" s="25" t="s">
        <v>1970</v>
      </c>
      <c r="G593" s="26" t="s">
        <v>51</v>
      </c>
      <c r="H593" s="8">
        <v>8</v>
      </c>
      <c r="I593" s="19">
        <v>1275</v>
      </c>
      <c r="J593" s="1" t="s">
        <v>4357</v>
      </c>
      <c r="K593" s="37" t="s">
        <v>4177</v>
      </c>
      <c r="L593" s="37"/>
      <c r="M593" s="37">
        <v>8</v>
      </c>
      <c r="N593" s="37">
        <v>1192</v>
      </c>
      <c r="O593" s="8"/>
      <c r="P593" s="8"/>
      <c r="Q593" s="8"/>
      <c r="R593" s="7"/>
      <c r="S593" s="7"/>
      <c r="T593" s="8" t="s">
        <v>4418</v>
      </c>
      <c r="U593" s="10"/>
      <c r="V593" s="7">
        <v>4</v>
      </c>
      <c r="W593" s="7">
        <v>1990</v>
      </c>
      <c r="X593" s="8"/>
      <c r="Y593" s="10"/>
      <c r="Z593" s="7"/>
      <c r="AA593" s="7"/>
      <c r="AB593" s="10"/>
      <c r="AC593" s="10"/>
      <c r="AD593" s="10"/>
      <c r="AE593" s="10"/>
    </row>
    <row r="594" spans="2:31" s="51" customFormat="1" ht="89.25">
      <c r="B594" s="7" t="s">
        <v>1971</v>
      </c>
      <c r="C594" s="48" t="s">
        <v>1972</v>
      </c>
      <c r="D594" s="44" t="s">
        <v>1948</v>
      </c>
      <c r="E594" s="44" t="s">
        <v>1973</v>
      </c>
      <c r="F594" s="25" t="s">
        <v>1974</v>
      </c>
      <c r="G594" s="26" t="s">
        <v>51</v>
      </c>
      <c r="H594" s="8">
        <v>4</v>
      </c>
      <c r="I594" s="19">
        <v>1671</v>
      </c>
      <c r="J594" s="1" t="s">
        <v>4361</v>
      </c>
      <c r="K594" s="37" t="s">
        <v>4177</v>
      </c>
      <c r="L594" s="37"/>
      <c r="M594" s="37">
        <v>4</v>
      </c>
      <c r="N594" s="37">
        <v>1561.6</v>
      </c>
      <c r="O594" s="8"/>
      <c r="P594" s="8"/>
      <c r="Q594" s="8"/>
      <c r="R594" s="7"/>
      <c r="S594" s="7"/>
      <c r="T594" s="8" t="s">
        <v>4418</v>
      </c>
      <c r="U594" s="10"/>
      <c r="V594" s="7">
        <v>8</v>
      </c>
      <c r="W594" s="7">
        <v>2060</v>
      </c>
      <c r="X594" s="8"/>
      <c r="Y594" s="10"/>
      <c r="Z594" s="7"/>
      <c r="AA594" s="7"/>
      <c r="AB594" s="10"/>
      <c r="AC594" s="10"/>
      <c r="AD594" s="10"/>
      <c r="AE594" s="10"/>
    </row>
    <row r="595" spans="2:31" s="51" customFormat="1" ht="89.25">
      <c r="B595" s="7" t="s">
        <v>1975</v>
      </c>
      <c r="C595" s="48" t="s">
        <v>1972</v>
      </c>
      <c r="D595" s="44" t="s">
        <v>1948</v>
      </c>
      <c r="E595" s="44" t="s">
        <v>1973</v>
      </c>
      <c r="F595" s="25" t="s">
        <v>1976</v>
      </c>
      <c r="G595" s="26" t="s">
        <v>51</v>
      </c>
      <c r="H595" s="8">
        <v>10</v>
      </c>
      <c r="I595" s="19">
        <v>934</v>
      </c>
      <c r="J595" s="1" t="s">
        <v>4357</v>
      </c>
      <c r="K595" s="37" t="s">
        <v>4177</v>
      </c>
      <c r="L595" s="37"/>
      <c r="M595" s="37">
        <v>6</v>
      </c>
      <c r="N595" s="37">
        <v>873.21</v>
      </c>
      <c r="O595" s="8"/>
      <c r="P595" s="8"/>
      <c r="Q595" s="8"/>
      <c r="R595" s="7"/>
      <c r="S595" s="7"/>
      <c r="T595" s="8"/>
      <c r="U595" s="10"/>
      <c r="V595" s="7"/>
      <c r="W595" s="7"/>
      <c r="X595" s="8" t="s">
        <v>4212</v>
      </c>
      <c r="Y595" s="10" t="s">
        <v>4177</v>
      </c>
      <c r="Z595" s="53">
        <v>1</v>
      </c>
      <c r="AA595" s="53">
        <v>1700</v>
      </c>
      <c r="AB595" s="10"/>
      <c r="AC595" s="10"/>
      <c r="AD595" s="10"/>
      <c r="AE595" s="10"/>
    </row>
    <row r="596" spans="2:31" s="51" customFormat="1" ht="89.25">
      <c r="B596" s="7" t="s">
        <v>1977</v>
      </c>
      <c r="C596" s="48" t="s">
        <v>1978</v>
      </c>
      <c r="D596" s="44" t="s">
        <v>1948</v>
      </c>
      <c r="E596" s="44" t="s">
        <v>1979</v>
      </c>
      <c r="F596" s="25" t="s">
        <v>1980</v>
      </c>
      <c r="G596" s="26" t="s">
        <v>51</v>
      </c>
      <c r="H596" s="8">
        <v>14</v>
      </c>
      <c r="I596" s="19">
        <v>994</v>
      </c>
      <c r="J596" s="1" t="s">
        <v>4357</v>
      </c>
      <c r="K596" s="37" t="s">
        <v>4177</v>
      </c>
      <c r="L596" s="37"/>
      <c r="M596" s="37">
        <v>13</v>
      </c>
      <c r="N596" s="37">
        <v>929.29</v>
      </c>
      <c r="O596" s="26" t="s">
        <v>4289</v>
      </c>
      <c r="P596" s="8" t="s">
        <v>4177</v>
      </c>
      <c r="Q596" s="8"/>
      <c r="R596" s="7">
        <v>19</v>
      </c>
      <c r="S596" s="7">
        <v>978</v>
      </c>
      <c r="T596" s="8"/>
      <c r="U596" s="10"/>
      <c r="V596" s="7"/>
      <c r="W596" s="7"/>
      <c r="X596" s="13" t="s">
        <v>4230</v>
      </c>
      <c r="Y596" s="10" t="s">
        <v>4177</v>
      </c>
      <c r="Z596" s="53">
        <v>9</v>
      </c>
      <c r="AA596" s="53">
        <v>1577</v>
      </c>
      <c r="AB596" s="10"/>
      <c r="AC596" s="10"/>
      <c r="AD596" s="10"/>
      <c r="AE596" s="10"/>
    </row>
    <row r="597" spans="2:31" s="51" customFormat="1" ht="89.25">
      <c r="B597" s="7" t="s">
        <v>1981</v>
      </c>
      <c r="C597" s="44" t="s">
        <v>1982</v>
      </c>
      <c r="D597" s="44" t="s">
        <v>1948</v>
      </c>
      <c r="E597" s="44" t="s">
        <v>1983</v>
      </c>
      <c r="F597" s="25" t="s">
        <v>1984</v>
      </c>
      <c r="G597" s="26" t="s">
        <v>51</v>
      </c>
      <c r="H597" s="8">
        <v>16</v>
      </c>
      <c r="I597" s="19">
        <v>2585</v>
      </c>
      <c r="J597" s="1" t="s">
        <v>4357</v>
      </c>
      <c r="K597" s="37" t="s">
        <v>4177</v>
      </c>
      <c r="L597" s="37"/>
      <c r="M597" s="37">
        <v>14</v>
      </c>
      <c r="N597" s="37">
        <v>2416.0700000000002</v>
      </c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</row>
    <row r="598" spans="2:31" s="51" customFormat="1" ht="89.25">
      <c r="B598" s="7" t="s">
        <v>1985</v>
      </c>
      <c r="C598" s="44" t="s">
        <v>1986</v>
      </c>
      <c r="D598" s="44" t="s">
        <v>1948</v>
      </c>
      <c r="E598" s="44" t="s">
        <v>1987</v>
      </c>
      <c r="F598" s="25" t="s">
        <v>1988</v>
      </c>
      <c r="G598" s="26" t="s">
        <v>51</v>
      </c>
      <c r="H598" s="8">
        <v>12</v>
      </c>
      <c r="I598" s="19">
        <v>2309</v>
      </c>
      <c r="J598" s="1" t="s">
        <v>4357</v>
      </c>
      <c r="K598" s="37" t="s">
        <v>4177</v>
      </c>
      <c r="L598" s="37"/>
      <c r="M598" s="37">
        <v>15</v>
      </c>
      <c r="N598" s="37">
        <v>2158.04</v>
      </c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</row>
    <row r="599" spans="2:31" s="51" customFormat="1" ht="89.25">
      <c r="B599" s="7" t="s">
        <v>1989</v>
      </c>
      <c r="C599" s="44" t="s">
        <v>1986</v>
      </c>
      <c r="D599" s="44" t="s">
        <v>1948</v>
      </c>
      <c r="E599" s="44" t="s">
        <v>1987</v>
      </c>
      <c r="F599" s="25" t="s">
        <v>1990</v>
      </c>
      <c r="G599" s="26" t="s">
        <v>51</v>
      </c>
      <c r="H599" s="8">
        <v>2</v>
      </c>
      <c r="I599" s="19">
        <v>2309</v>
      </c>
      <c r="J599" s="1"/>
      <c r="K599" s="37"/>
      <c r="L599" s="37"/>
      <c r="M599" s="37"/>
      <c r="N599" s="37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</row>
    <row r="600" spans="2:31" s="51" customFormat="1" ht="89.25">
      <c r="B600" s="7" t="s">
        <v>1991</v>
      </c>
      <c r="C600" s="48" t="s">
        <v>1958</v>
      </c>
      <c r="D600" s="44" t="s">
        <v>1948</v>
      </c>
      <c r="E600" s="44" t="s">
        <v>1959</v>
      </c>
      <c r="F600" s="25" t="s">
        <v>1992</v>
      </c>
      <c r="G600" s="26" t="s">
        <v>51</v>
      </c>
      <c r="H600" s="8">
        <v>144</v>
      </c>
      <c r="I600" s="19">
        <v>819</v>
      </c>
      <c r="J600" s="1" t="s">
        <v>4358</v>
      </c>
      <c r="K600" s="37" t="s">
        <v>4177</v>
      </c>
      <c r="L600" s="37"/>
      <c r="M600" s="37">
        <v>33</v>
      </c>
      <c r="N600" s="37">
        <v>765</v>
      </c>
      <c r="O600" s="26" t="s">
        <v>4289</v>
      </c>
      <c r="P600" s="8" t="s">
        <v>4177</v>
      </c>
      <c r="Q600" s="8"/>
      <c r="R600" s="7">
        <v>33</v>
      </c>
      <c r="S600" s="7">
        <v>2256</v>
      </c>
      <c r="T600" s="8" t="s">
        <v>4288</v>
      </c>
      <c r="U600" s="10" t="s">
        <v>4177</v>
      </c>
      <c r="V600" s="7">
        <v>2</v>
      </c>
      <c r="W600" s="7">
        <v>3300</v>
      </c>
      <c r="X600" s="13" t="s">
        <v>4230</v>
      </c>
      <c r="Y600" s="10" t="s">
        <v>4177</v>
      </c>
      <c r="Z600" s="53">
        <v>60</v>
      </c>
      <c r="AA600" s="53">
        <v>1096</v>
      </c>
      <c r="AB600" s="10"/>
      <c r="AC600" s="10"/>
      <c r="AD600" s="10"/>
      <c r="AE600" s="10"/>
    </row>
    <row r="601" spans="2:31" s="51" customFormat="1" ht="89.25">
      <c r="B601" s="7" t="s">
        <v>1993</v>
      </c>
      <c r="C601" s="44" t="s">
        <v>1958</v>
      </c>
      <c r="D601" s="44" t="s">
        <v>1948</v>
      </c>
      <c r="E601" s="44" t="s">
        <v>1959</v>
      </c>
      <c r="F601" s="25" t="s">
        <v>1994</v>
      </c>
      <c r="G601" s="26" t="s">
        <v>51</v>
      </c>
      <c r="H601" s="8">
        <v>6</v>
      </c>
      <c r="I601" s="19">
        <v>2619</v>
      </c>
      <c r="J601" s="1"/>
      <c r="K601" s="37"/>
      <c r="L601" s="37"/>
      <c r="M601" s="37"/>
      <c r="N601" s="37"/>
      <c r="O601" s="8" t="s">
        <v>4288</v>
      </c>
      <c r="P601" s="8" t="s">
        <v>4177</v>
      </c>
      <c r="Q601" s="8"/>
      <c r="R601" s="7">
        <v>4</v>
      </c>
      <c r="S601" s="7">
        <v>3304</v>
      </c>
      <c r="T601" s="8" t="s">
        <v>4288</v>
      </c>
      <c r="U601" s="10" t="s">
        <v>4177</v>
      </c>
      <c r="V601" s="7">
        <v>14</v>
      </c>
      <c r="W601" s="7">
        <v>3500</v>
      </c>
      <c r="X601" s="8"/>
      <c r="Y601" s="10"/>
      <c r="Z601" s="7"/>
      <c r="AA601" s="7"/>
      <c r="AB601" s="10"/>
      <c r="AC601" s="10"/>
      <c r="AD601" s="10"/>
      <c r="AE601" s="10"/>
    </row>
    <row r="602" spans="2:31" s="51" customFormat="1" ht="89.25">
      <c r="B602" s="7" t="s">
        <v>1995</v>
      </c>
      <c r="C602" s="48" t="s">
        <v>1986</v>
      </c>
      <c r="D602" s="44" t="s">
        <v>1948</v>
      </c>
      <c r="E602" s="44" t="s">
        <v>1987</v>
      </c>
      <c r="F602" s="25" t="s">
        <v>1996</v>
      </c>
      <c r="G602" s="26" t="s">
        <v>51</v>
      </c>
      <c r="H602" s="8">
        <v>6</v>
      </c>
      <c r="I602" s="19">
        <v>2864</v>
      </c>
      <c r="J602" s="1"/>
      <c r="K602" s="37"/>
      <c r="L602" s="37"/>
      <c r="M602" s="37"/>
      <c r="N602" s="37"/>
      <c r="O602" s="26" t="s">
        <v>4289</v>
      </c>
      <c r="P602" s="8" t="s">
        <v>4177</v>
      </c>
      <c r="Q602" s="8"/>
      <c r="R602" s="7">
        <v>5</v>
      </c>
      <c r="S602" s="7">
        <v>4285</v>
      </c>
      <c r="T602" s="8" t="s">
        <v>4288</v>
      </c>
      <c r="U602" s="10" t="s">
        <v>4177</v>
      </c>
      <c r="V602" s="7">
        <v>14</v>
      </c>
      <c r="W602" s="7">
        <v>4800</v>
      </c>
      <c r="X602" s="8"/>
      <c r="Y602" s="10"/>
      <c r="Z602" s="7"/>
      <c r="AA602" s="7"/>
      <c r="AB602" s="10"/>
      <c r="AC602" s="10"/>
      <c r="AD602" s="10"/>
      <c r="AE602" s="10"/>
    </row>
    <row r="603" spans="2:31" s="51" customFormat="1" ht="89.25">
      <c r="B603" s="7" t="s">
        <v>1997</v>
      </c>
      <c r="C603" s="44" t="s">
        <v>1998</v>
      </c>
      <c r="D603" s="44" t="s">
        <v>1948</v>
      </c>
      <c r="E603" s="44" t="s">
        <v>1999</v>
      </c>
      <c r="F603" s="25" t="s">
        <v>2000</v>
      </c>
      <c r="G603" s="26" t="s">
        <v>51</v>
      </c>
      <c r="H603" s="8">
        <v>48</v>
      </c>
      <c r="I603" s="19">
        <v>6745</v>
      </c>
      <c r="J603" s="1" t="s">
        <v>4358</v>
      </c>
      <c r="K603" s="37" t="s">
        <v>4177</v>
      </c>
      <c r="L603" s="37"/>
      <c r="M603" s="37">
        <v>27</v>
      </c>
      <c r="N603" s="37">
        <v>6304</v>
      </c>
      <c r="O603" s="26" t="s">
        <v>4289</v>
      </c>
      <c r="P603" s="8" t="s">
        <v>4177</v>
      </c>
      <c r="Q603" s="8"/>
      <c r="R603" s="7">
        <v>68</v>
      </c>
      <c r="S603" s="7">
        <v>8450</v>
      </c>
      <c r="T603" s="8" t="s">
        <v>4288</v>
      </c>
      <c r="U603" s="10" t="s">
        <v>4177</v>
      </c>
      <c r="V603" s="7">
        <v>24</v>
      </c>
      <c r="W603" s="7">
        <v>12000</v>
      </c>
      <c r="X603" s="13" t="s">
        <v>4230</v>
      </c>
      <c r="Y603" s="10" t="s">
        <v>4177</v>
      </c>
      <c r="Z603" s="53">
        <v>28</v>
      </c>
      <c r="AA603" s="53">
        <v>10742</v>
      </c>
      <c r="AB603" s="10"/>
      <c r="AC603" s="10"/>
      <c r="AD603" s="10"/>
      <c r="AE603" s="10"/>
    </row>
    <row r="604" spans="2:31" s="51" customFormat="1" ht="89.25">
      <c r="B604" s="7" t="s">
        <v>2001</v>
      </c>
      <c r="C604" s="44" t="s">
        <v>2002</v>
      </c>
      <c r="D604" s="44" t="s">
        <v>1948</v>
      </c>
      <c r="E604" s="44" t="s">
        <v>2003</v>
      </c>
      <c r="F604" s="25" t="s">
        <v>2004</v>
      </c>
      <c r="G604" s="26" t="s">
        <v>51</v>
      </c>
      <c r="H604" s="8">
        <v>60</v>
      </c>
      <c r="I604" s="19">
        <v>6627</v>
      </c>
      <c r="J604" s="1" t="s">
        <v>4357</v>
      </c>
      <c r="K604" s="37" t="s">
        <v>4177</v>
      </c>
      <c r="L604" s="37"/>
      <c r="M604" s="37">
        <v>52</v>
      </c>
      <c r="N604" s="37">
        <v>6192.86</v>
      </c>
      <c r="O604" s="26" t="s">
        <v>4289</v>
      </c>
      <c r="P604" s="8" t="s">
        <v>4177</v>
      </c>
      <c r="Q604" s="8"/>
      <c r="R604" s="7">
        <v>80</v>
      </c>
      <c r="S604" s="7">
        <v>6414</v>
      </c>
      <c r="T604" s="8" t="s">
        <v>4288</v>
      </c>
      <c r="U604" s="10" t="s">
        <v>4177</v>
      </c>
      <c r="V604" s="7">
        <v>24</v>
      </c>
      <c r="W604" s="7">
        <v>15000</v>
      </c>
      <c r="X604" s="13" t="s">
        <v>4230</v>
      </c>
      <c r="Y604" s="10" t="s">
        <v>4177</v>
      </c>
      <c r="Z604" s="53">
        <v>28</v>
      </c>
      <c r="AA604" s="53">
        <v>9400</v>
      </c>
      <c r="AB604" s="10"/>
      <c r="AC604" s="10"/>
      <c r="AD604" s="10"/>
      <c r="AE604" s="10"/>
    </row>
    <row r="605" spans="2:31" s="51" customFormat="1" ht="89.25">
      <c r="B605" s="7" t="s">
        <v>2005</v>
      </c>
      <c r="C605" s="44" t="s">
        <v>1952</v>
      </c>
      <c r="D605" s="44" t="s">
        <v>1948</v>
      </c>
      <c r="E605" s="44" t="s">
        <v>1953</v>
      </c>
      <c r="F605" s="25" t="s">
        <v>2006</v>
      </c>
      <c r="G605" s="26" t="s">
        <v>51</v>
      </c>
      <c r="H605" s="8">
        <v>20</v>
      </c>
      <c r="I605" s="19">
        <v>27176</v>
      </c>
      <c r="J605" s="1" t="s">
        <v>4358</v>
      </c>
      <c r="K605" s="37" t="s">
        <v>4177</v>
      </c>
      <c r="L605" s="37"/>
      <c r="M605" s="37">
        <v>12</v>
      </c>
      <c r="N605" s="37">
        <v>25398</v>
      </c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</row>
    <row r="606" spans="2:31" s="51" customFormat="1" ht="89.25">
      <c r="B606" s="7" t="s">
        <v>2007</v>
      </c>
      <c r="C606" s="181" t="s">
        <v>1982</v>
      </c>
      <c r="D606" s="44" t="s">
        <v>1948</v>
      </c>
      <c r="E606" s="181" t="s">
        <v>1983</v>
      </c>
      <c r="F606" s="25" t="s">
        <v>2008</v>
      </c>
      <c r="G606" s="26" t="s">
        <v>51</v>
      </c>
      <c r="H606" s="8">
        <v>10</v>
      </c>
      <c r="I606" s="19">
        <v>3702</v>
      </c>
      <c r="J606" s="1" t="s">
        <v>4358</v>
      </c>
      <c r="K606" s="37" t="s">
        <v>4177</v>
      </c>
      <c r="L606" s="37"/>
      <c r="M606" s="37">
        <v>5</v>
      </c>
      <c r="N606" s="37">
        <v>3459.83</v>
      </c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</row>
    <row r="607" spans="2:31" s="51" customFormat="1" ht="89.25">
      <c r="B607" s="7" t="s">
        <v>2009</v>
      </c>
      <c r="C607" s="44" t="s">
        <v>1998</v>
      </c>
      <c r="D607" s="44" t="s">
        <v>1948</v>
      </c>
      <c r="E607" s="44" t="s">
        <v>1999</v>
      </c>
      <c r="F607" s="25" t="s">
        <v>2010</v>
      </c>
      <c r="G607" s="26" t="s">
        <v>51</v>
      </c>
      <c r="H607" s="8">
        <v>10</v>
      </c>
      <c r="I607" s="19">
        <v>7366</v>
      </c>
      <c r="J607" s="1" t="s">
        <v>4358</v>
      </c>
      <c r="K607" s="37" t="s">
        <v>4177</v>
      </c>
      <c r="L607" s="37"/>
      <c r="M607" s="37">
        <v>6</v>
      </c>
      <c r="N607" s="37">
        <v>6885</v>
      </c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</row>
    <row r="608" spans="2:31" s="51" customFormat="1" ht="102">
      <c r="B608" s="7" t="s">
        <v>2011</v>
      </c>
      <c r="C608" s="44" t="s">
        <v>2012</v>
      </c>
      <c r="D608" s="44" t="s">
        <v>2013</v>
      </c>
      <c r="E608" s="44" t="s">
        <v>2014</v>
      </c>
      <c r="F608" s="25" t="s">
        <v>2015</v>
      </c>
      <c r="G608" s="26" t="s">
        <v>51</v>
      </c>
      <c r="H608" s="8">
        <v>20</v>
      </c>
      <c r="I608" s="19">
        <v>13621</v>
      </c>
      <c r="J608" s="1" t="s">
        <v>4358</v>
      </c>
      <c r="K608" s="37" t="s">
        <v>4177</v>
      </c>
      <c r="L608" s="37"/>
      <c r="M608" s="37">
        <v>12</v>
      </c>
      <c r="N608" s="37">
        <v>12730</v>
      </c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</row>
    <row r="609" spans="2:53" s="51" customFormat="1" ht="102">
      <c r="B609" s="7" t="s">
        <v>2016</v>
      </c>
      <c r="C609" s="44" t="s">
        <v>2012</v>
      </c>
      <c r="D609" s="44" t="s">
        <v>2013</v>
      </c>
      <c r="E609" s="44" t="s">
        <v>2014</v>
      </c>
      <c r="F609" s="25" t="s">
        <v>2017</v>
      </c>
      <c r="G609" s="26" t="s">
        <v>51</v>
      </c>
      <c r="H609" s="8">
        <v>112</v>
      </c>
      <c r="I609" s="19">
        <v>2037</v>
      </c>
      <c r="J609" s="1" t="s">
        <v>4357</v>
      </c>
      <c r="K609" s="37" t="s">
        <v>4177</v>
      </c>
      <c r="L609" s="37"/>
      <c r="M609" s="37">
        <v>9</v>
      </c>
      <c r="N609" s="37">
        <v>1904.46</v>
      </c>
      <c r="O609" s="8" t="s">
        <v>4288</v>
      </c>
      <c r="P609" s="8" t="s">
        <v>4177</v>
      </c>
      <c r="Q609" s="8"/>
      <c r="R609" s="7">
        <v>56</v>
      </c>
      <c r="S609" s="7">
        <v>6429</v>
      </c>
      <c r="T609" s="8"/>
      <c r="U609" s="10"/>
      <c r="V609" s="7"/>
      <c r="W609" s="7"/>
      <c r="X609" s="8"/>
      <c r="Y609" s="10"/>
      <c r="Z609" s="7"/>
      <c r="AA609" s="7"/>
      <c r="AB609" s="10"/>
      <c r="AC609" s="10"/>
      <c r="AD609" s="10"/>
      <c r="AE609" s="10"/>
    </row>
    <row r="610" spans="2:53" s="51" customFormat="1" ht="102">
      <c r="B610" s="7" t="s">
        <v>2018</v>
      </c>
      <c r="C610" s="44" t="s">
        <v>2012</v>
      </c>
      <c r="D610" s="44" t="s">
        <v>2013</v>
      </c>
      <c r="E610" s="44" t="s">
        <v>2014</v>
      </c>
      <c r="F610" s="25" t="s">
        <v>2019</v>
      </c>
      <c r="G610" s="26" t="s">
        <v>51</v>
      </c>
      <c r="H610" s="8">
        <v>172</v>
      </c>
      <c r="I610" s="19">
        <v>11132</v>
      </c>
      <c r="J610" s="1" t="s">
        <v>4358</v>
      </c>
      <c r="K610" s="37" t="s">
        <v>4177</v>
      </c>
      <c r="L610" s="37"/>
      <c r="M610" s="37">
        <v>118</v>
      </c>
      <c r="N610" s="37">
        <v>10404</v>
      </c>
      <c r="O610" s="26" t="s">
        <v>4289</v>
      </c>
      <c r="P610" s="8" t="s">
        <v>4177</v>
      </c>
      <c r="Q610" s="8"/>
      <c r="R610" s="7">
        <v>242</v>
      </c>
      <c r="S610" s="7">
        <v>22122</v>
      </c>
      <c r="T610" s="8"/>
      <c r="U610" s="10"/>
      <c r="V610" s="7"/>
      <c r="W610" s="7"/>
      <c r="X610" s="8"/>
      <c r="Y610" s="10"/>
      <c r="Z610" s="7"/>
      <c r="AA610" s="7"/>
      <c r="AB610" s="10"/>
      <c r="AC610" s="10"/>
      <c r="AD610" s="10"/>
      <c r="AE610" s="10"/>
      <c r="AF610" s="125"/>
      <c r="AG610" s="125"/>
      <c r="AH610" s="125"/>
      <c r="AI610" s="125"/>
      <c r="AJ610" s="125"/>
      <c r="AK610" s="125"/>
      <c r="AL610" s="125"/>
      <c r="AM610" s="125"/>
      <c r="AN610" s="125"/>
      <c r="AO610" s="125"/>
      <c r="AP610" s="125"/>
      <c r="AQ610" s="125"/>
      <c r="AR610" s="125"/>
      <c r="AS610" s="125"/>
      <c r="AT610" s="125"/>
      <c r="AU610" s="125"/>
      <c r="AV610" s="125"/>
      <c r="AW610" s="125"/>
      <c r="AX610" s="125"/>
      <c r="AY610" s="125"/>
      <c r="AZ610" s="125"/>
      <c r="BA610" s="125"/>
    </row>
    <row r="611" spans="2:53" s="51" customFormat="1" ht="114.75">
      <c r="B611" s="7" t="s">
        <v>2020</v>
      </c>
      <c r="C611" s="181" t="s">
        <v>2021</v>
      </c>
      <c r="D611" s="181" t="s">
        <v>2013</v>
      </c>
      <c r="E611" s="181" t="s">
        <v>2022</v>
      </c>
      <c r="F611" s="25" t="s">
        <v>2023</v>
      </c>
      <c r="G611" s="26" t="s">
        <v>51</v>
      </c>
      <c r="H611" s="8">
        <v>20</v>
      </c>
      <c r="I611" s="19">
        <v>73400</v>
      </c>
      <c r="J611" s="1" t="s">
        <v>4357</v>
      </c>
      <c r="K611" s="37" t="s">
        <v>4177</v>
      </c>
      <c r="L611" s="37"/>
      <c r="M611" s="37">
        <v>12</v>
      </c>
      <c r="N611" s="37">
        <v>68598.210000000006</v>
      </c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</row>
    <row r="612" spans="2:53" s="51" customFormat="1" ht="63.75">
      <c r="B612" s="7" t="s">
        <v>2024</v>
      </c>
      <c r="C612" s="48" t="s">
        <v>2025</v>
      </c>
      <c r="D612" s="44" t="s">
        <v>2026</v>
      </c>
      <c r="E612" s="44" t="s">
        <v>2027</v>
      </c>
      <c r="F612" s="25" t="s">
        <v>2028</v>
      </c>
      <c r="G612" s="26" t="s">
        <v>51</v>
      </c>
      <c r="H612" s="8">
        <v>4</v>
      </c>
      <c r="I612" s="19">
        <v>20225</v>
      </c>
      <c r="J612" s="1" t="s">
        <v>4359</v>
      </c>
      <c r="K612" s="37" t="s">
        <v>4177</v>
      </c>
      <c r="L612" s="37"/>
      <c r="M612" s="37">
        <v>4</v>
      </c>
      <c r="N612" s="37">
        <v>4725.45</v>
      </c>
      <c r="O612" s="8"/>
      <c r="P612" s="8"/>
      <c r="Q612" s="8"/>
      <c r="R612" s="7"/>
      <c r="S612" s="7"/>
      <c r="T612" s="8" t="s">
        <v>4418</v>
      </c>
      <c r="U612" s="10"/>
      <c r="V612" s="7">
        <v>2</v>
      </c>
      <c r="W612" s="7">
        <v>22900</v>
      </c>
      <c r="X612" s="8"/>
      <c r="Y612" s="10"/>
      <c r="Z612" s="7"/>
      <c r="AA612" s="7"/>
      <c r="AB612" s="10"/>
      <c r="AC612" s="10"/>
      <c r="AD612" s="10"/>
      <c r="AE612" s="10"/>
    </row>
    <row r="613" spans="2:53" s="51" customFormat="1" ht="63.75">
      <c r="B613" s="7" t="s">
        <v>2029</v>
      </c>
      <c r="C613" s="48" t="s">
        <v>2030</v>
      </c>
      <c r="D613" s="44" t="s">
        <v>2026</v>
      </c>
      <c r="E613" s="44" t="s">
        <v>2031</v>
      </c>
      <c r="F613" s="25" t="s">
        <v>2032</v>
      </c>
      <c r="G613" s="26" t="s">
        <v>51</v>
      </c>
      <c r="H613" s="8">
        <v>64</v>
      </c>
      <c r="I613" s="19">
        <v>10293</v>
      </c>
      <c r="J613" s="1" t="s">
        <v>4357</v>
      </c>
      <c r="K613" s="37" t="s">
        <v>4177</v>
      </c>
      <c r="L613" s="37"/>
      <c r="M613" s="37">
        <v>28</v>
      </c>
      <c r="N613" s="37">
        <v>9619.6200000000008</v>
      </c>
      <c r="O613" s="26" t="s">
        <v>4289</v>
      </c>
      <c r="P613" s="8" t="s">
        <v>4177</v>
      </c>
      <c r="Q613" s="8"/>
      <c r="R613" s="7">
        <v>110</v>
      </c>
      <c r="S613" s="7">
        <v>8260</v>
      </c>
      <c r="T613" s="8" t="s">
        <v>4288</v>
      </c>
      <c r="U613" s="10" t="s">
        <v>4177</v>
      </c>
      <c r="V613" s="7">
        <v>54</v>
      </c>
      <c r="W613" s="7">
        <v>18000</v>
      </c>
      <c r="X613" s="13" t="s">
        <v>4230</v>
      </c>
      <c r="Y613" s="10" t="s">
        <v>4177</v>
      </c>
      <c r="Z613" s="53">
        <v>32</v>
      </c>
      <c r="AA613" s="53">
        <v>18350</v>
      </c>
      <c r="AB613" s="10"/>
      <c r="AC613" s="10"/>
      <c r="AD613" s="10"/>
      <c r="AE613" s="10"/>
    </row>
    <row r="614" spans="2:53" s="51" customFormat="1" ht="63.75">
      <c r="B614" s="7" t="s">
        <v>2033</v>
      </c>
      <c r="C614" s="44" t="s">
        <v>2034</v>
      </c>
      <c r="D614" s="44" t="s">
        <v>2026</v>
      </c>
      <c r="E614" s="44" t="s">
        <v>2035</v>
      </c>
      <c r="F614" s="25" t="s">
        <v>2036</v>
      </c>
      <c r="G614" s="26" t="s">
        <v>51</v>
      </c>
      <c r="H614" s="8">
        <v>28</v>
      </c>
      <c r="I614" s="19">
        <v>13630</v>
      </c>
      <c r="J614" s="1" t="s">
        <v>4357</v>
      </c>
      <c r="K614" s="37" t="s">
        <v>4177</v>
      </c>
      <c r="L614" s="37"/>
      <c r="M614" s="37">
        <v>19</v>
      </c>
      <c r="N614" s="37">
        <v>12741.07</v>
      </c>
      <c r="O614" s="26" t="s">
        <v>4289</v>
      </c>
      <c r="P614" s="8" t="s">
        <v>4177</v>
      </c>
      <c r="Q614" s="8"/>
      <c r="R614" s="7">
        <v>38</v>
      </c>
      <c r="S614" s="7">
        <v>10195</v>
      </c>
      <c r="T614" s="8" t="s">
        <v>4288</v>
      </c>
      <c r="U614" s="10" t="s">
        <v>4177</v>
      </c>
      <c r="V614" s="7">
        <v>28</v>
      </c>
      <c r="W614" s="7">
        <v>22000</v>
      </c>
      <c r="X614" s="13" t="s">
        <v>4230</v>
      </c>
      <c r="Y614" s="10" t="s">
        <v>4177</v>
      </c>
      <c r="Z614" s="53">
        <v>16</v>
      </c>
      <c r="AA614" s="53">
        <v>19590</v>
      </c>
      <c r="AB614" s="10"/>
      <c r="AC614" s="10"/>
      <c r="AD614" s="10"/>
      <c r="AE614" s="10"/>
    </row>
    <row r="615" spans="2:53" s="51" customFormat="1" ht="63.75">
      <c r="B615" s="7" t="s">
        <v>2037</v>
      </c>
      <c r="C615" s="48" t="s">
        <v>2038</v>
      </c>
      <c r="D615" s="44" t="s">
        <v>2026</v>
      </c>
      <c r="E615" s="44" t="s">
        <v>2039</v>
      </c>
      <c r="F615" s="25" t="s">
        <v>2040</v>
      </c>
      <c r="G615" s="26" t="s">
        <v>51</v>
      </c>
      <c r="H615" s="8">
        <v>4</v>
      </c>
      <c r="I615" s="19">
        <v>5350</v>
      </c>
      <c r="J615" s="1" t="s">
        <v>4362</v>
      </c>
      <c r="K615" s="37" t="s">
        <v>4177</v>
      </c>
      <c r="L615" s="37"/>
      <c r="M615" s="37">
        <v>4</v>
      </c>
      <c r="N615" s="37">
        <v>5000</v>
      </c>
      <c r="O615" s="8"/>
      <c r="P615" s="8"/>
      <c r="Q615" s="8"/>
      <c r="R615" s="7"/>
      <c r="S615" s="7"/>
      <c r="T615" s="8" t="s">
        <v>4288</v>
      </c>
      <c r="U615" s="10" t="s">
        <v>4177</v>
      </c>
      <c r="V615" s="7">
        <v>8</v>
      </c>
      <c r="W615" s="7">
        <v>5500</v>
      </c>
      <c r="X615" s="8" t="s">
        <v>4292</v>
      </c>
      <c r="Y615" s="10" t="s">
        <v>4177</v>
      </c>
      <c r="Z615" s="7">
        <v>24</v>
      </c>
      <c r="AA615" s="7">
        <v>5675</v>
      </c>
      <c r="AB615" s="10"/>
      <c r="AC615" s="10"/>
      <c r="AD615" s="10"/>
      <c r="AE615" s="10"/>
    </row>
    <row r="616" spans="2:53" s="51" customFormat="1" ht="63.75">
      <c r="B616" s="7" t="s">
        <v>2041</v>
      </c>
      <c r="C616" s="44" t="s">
        <v>2042</v>
      </c>
      <c r="D616" s="44" t="s">
        <v>2026</v>
      </c>
      <c r="E616" s="44" t="s">
        <v>2043</v>
      </c>
      <c r="F616" s="25" t="s">
        <v>2044</v>
      </c>
      <c r="G616" s="26" t="s">
        <v>51</v>
      </c>
      <c r="H616" s="8">
        <v>14</v>
      </c>
      <c r="I616" s="19">
        <v>10376</v>
      </c>
      <c r="J616" s="1" t="s">
        <v>4357</v>
      </c>
      <c r="K616" s="37" t="s">
        <v>4177</v>
      </c>
      <c r="L616" s="37"/>
      <c r="M616" s="37">
        <v>13</v>
      </c>
      <c r="N616" s="37">
        <v>9696.43</v>
      </c>
      <c r="O616" s="26" t="s">
        <v>4289</v>
      </c>
      <c r="P616" s="8" t="s">
        <v>4177</v>
      </c>
      <c r="Q616" s="8"/>
      <c r="R616" s="7">
        <v>19</v>
      </c>
      <c r="S616" s="7">
        <v>7475</v>
      </c>
      <c r="T616" s="8" t="s">
        <v>4288</v>
      </c>
      <c r="U616" s="10" t="s">
        <v>4177</v>
      </c>
      <c r="V616" s="7">
        <v>6</v>
      </c>
      <c r="W616" s="7">
        <v>18000</v>
      </c>
      <c r="X616" s="13" t="s">
        <v>4230</v>
      </c>
      <c r="Y616" s="10" t="s">
        <v>4177</v>
      </c>
      <c r="Z616" s="53">
        <v>8</v>
      </c>
      <c r="AA616" s="53">
        <v>18789</v>
      </c>
      <c r="AB616" s="10"/>
      <c r="AC616" s="10"/>
      <c r="AD616" s="10"/>
      <c r="AE616" s="10"/>
    </row>
    <row r="617" spans="2:53" s="51" customFormat="1" ht="63.75">
      <c r="B617" s="7" t="s">
        <v>2045</v>
      </c>
      <c r="C617" s="44" t="s">
        <v>2030</v>
      </c>
      <c r="D617" s="44" t="s">
        <v>2026</v>
      </c>
      <c r="E617" s="44" t="s">
        <v>2046</v>
      </c>
      <c r="F617" s="25" t="s">
        <v>2047</v>
      </c>
      <c r="G617" s="26" t="s">
        <v>51</v>
      </c>
      <c r="H617" s="8">
        <v>16</v>
      </c>
      <c r="I617" s="19">
        <v>11636</v>
      </c>
      <c r="J617" s="1"/>
      <c r="K617" s="37"/>
      <c r="L617" s="37"/>
      <c r="M617" s="37"/>
      <c r="N617" s="37"/>
      <c r="O617" s="26" t="s">
        <v>4289</v>
      </c>
      <c r="P617" s="8" t="s">
        <v>4177</v>
      </c>
      <c r="Q617" s="8"/>
      <c r="R617" s="7">
        <v>16</v>
      </c>
      <c r="S617" s="7">
        <v>9822</v>
      </c>
      <c r="T617" s="8" t="s">
        <v>4288</v>
      </c>
      <c r="U617" s="10" t="s">
        <v>4177</v>
      </c>
      <c r="V617" s="7">
        <v>28</v>
      </c>
      <c r="W617" s="7">
        <v>22000</v>
      </c>
      <c r="X617" s="8"/>
      <c r="Y617" s="10"/>
      <c r="Z617" s="7"/>
      <c r="AA617" s="7"/>
      <c r="AB617" s="10"/>
      <c r="AC617" s="10"/>
      <c r="AD617" s="10"/>
      <c r="AE617" s="10"/>
    </row>
    <row r="618" spans="2:53" s="51" customFormat="1" ht="76.5">
      <c r="B618" s="7" t="s">
        <v>2048</v>
      </c>
      <c r="C618" s="44" t="s">
        <v>2049</v>
      </c>
      <c r="D618" s="44" t="s">
        <v>2050</v>
      </c>
      <c r="E618" s="44" t="s">
        <v>2051</v>
      </c>
      <c r="F618" s="25" t="s">
        <v>2052</v>
      </c>
      <c r="G618" s="26" t="s">
        <v>51</v>
      </c>
      <c r="H618" s="8">
        <v>34</v>
      </c>
      <c r="I618" s="19">
        <v>157</v>
      </c>
      <c r="J618" s="1"/>
      <c r="K618" s="37"/>
      <c r="L618" s="37"/>
      <c r="M618" s="37"/>
      <c r="N618" s="37"/>
      <c r="O618" s="8" t="s">
        <v>4291</v>
      </c>
      <c r="P618" s="8" t="s">
        <v>4177</v>
      </c>
      <c r="Q618" s="8"/>
      <c r="R618" s="7">
        <v>40</v>
      </c>
      <c r="S618" s="7">
        <v>160</v>
      </c>
      <c r="T618" s="8"/>
      <c r="U618" s="10"/>
      <c r="V618" s="7"/>
      <c r="W618" s="7"/>
      <c r="X618" s="8"/>
      <c r="Y618" s="10"/>
      <c r="Z618" s="7"/>
      <c r="AA618" s="7"/>
      <c r="AB618" s="10"/>
      <c r="AC618" s="10"/>
      <c r="AD618" s="10"/>
      <c r="AE618" s="10"/>
    </row>
    <row r="619" spans="2:53" s="51" customFormat="1" ht="89.25">
      <c r="B619" s="7" t="s">
        <v>2053</v>
      </c>
      <c r="C619" s="48" t="s">
        <v>2054</v>
      </c>
      <c r="D619" s="44" t="s">
        <v>2055</v>
      </c>
      <c r="E619" s="44" t="s">
        <v>2056</v>
      </c>
      <c r="F619" s="25" t="s">
        <v>2057</v>
      </c>
      <c r="G619" s="26" t="s">
        <v>51</v>
      </c>
      <c r="H619" s="8">
        <v>80</v>
      </c>
      <c r="I619" s="19">
        <v>157</v>
      </c>
      <c r="J619" s="1" t="s">
        <v>4358</v>
      </c>
      <c r="K619" s="37" t="s">
        <v>4177</v>
      </c>
      <c r="L619" s="37"/>
      <c r="M619" s="37">
        <v>24</v>
      </c>
      <c r="N619" s="37">
        <v>147</v>
      </c>
      <c r="O619" s="8"/>
      <c r="P619" s="8"/>
      <c r="Q619" s="8"/>
      <c r="R619" s="7"/>
      <c r="S619" s="7"/>
      <c r="T619" s="8" t="s">
        <v>4288</v>
      </c>
      <c r="U619" s="10" t="s">
        <v>4177</v>
      </c>
      <c r="V619" s="7">
        <v>24</v>
      </c>
      <c r="W619" s="7">
        <v>250</v>
      </c>
      <c r="X619" s="13" t="s">
        <v>4230</v>
      </c>
      <c r="Y619" s="10" t="s">
        <v>4177</v>
      </c>
      <c r="Z619" s="53">
        <v>30</v>
      </c>
      <c r="AA619" s="53">
        <v>213</v>
      </c>
      <c r="AB619" s="10"/>
      <c r="AC619" s="10"/>
      <c r="AD619" s="10"/>
      <c r="AE619" s="10"/>
    </row>
    <row r="620" spans="2:53" s="51" customFormat="1" ht="63.75">
      <c r="B620" s="7" t="s">
        <v>2058</v>
      </c>
      <c r="C620" s="44" t="s">
        <v>2059</v>
      </c>
      <c r="D620" s="44" t="s">
        <v>2060</v>
      </c>
      <c r="E620" s="44" t="s">
        <v>2061</v>
      </c>
      <c r="F620" s="25" t="s">
        <v>2062</v>
      </c>
      <c r="G620" s="26" t="s">
        <v>51</v>
      </c>
      <c r="H620" s="8">
        <v>8</v>
      </c>
      <c r="I620" s="19">
        <v>13274</v>
      </c>
      <c r="J620" s="1"/>
      <c r="K620" s="37"/>
      <c r="L620" s="37"/>
      <c r="M620" s="37"/>
      <c r="N620" s="37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</row>
    <row r="621" spans="2:53" s="51" customFormat="1" ht="102">
      <c r="B621" s="7" t="s">
        <v>2063</v>
      </c>
      <c r="C621" s="48" t="s">
        <v>2064</v>
      </c>
      <c r="D621" s="44" t="s">
        <v>2065</v>
      </c>
      <c r="E621" s="44" t="s">
        <v>2066</v>
      </c>
      <c r="F621" s="25" t="s">
        <v>2067</v>
      </c>
      <c r="G621" s="26" t="s">
        <v>51</v>
      </c>
      <c r="H621" s="8">
        <v>12</v>
      </c>
      <c r="I621" s="19">
        <v>19842</v>
      </c>
      <c r="J621" s="1"/>
      <c r="K621" s="37"/>
      <c r="L621" s="37"/>
      <c r="M621" s="37"/>
      <c r="N621" s="37"/>
      <c r="O621" s="26" t="s">
        <v>4289</v>
      </c>
      <c r="P621" s="10" t="s">
        <v>4177</v>
      </c>
      <c r="Q621" s="8"/>
      <c r="R621" s="7">
        <v>17</v>
      </c>
      <c r="S621" s="7">
        <v>19896</v>
      </c>
      <c r="T621" s="8" t="s">
        <v>4288</v>
      </c>
      <c r="U621" s="10" t="s">
        <v>4177</v>
      </c>
      <c r="V621" s="7">
        <v>6</v>
      </c>
      <c r="W621" s="7">
        <v>36000</v>
      </c>
      <c r="X621" s="8"/>
      <c r="Y621" s="10"/>
      <c r="Z621" s="7"/>
      <c r="AA621" s="7"/>
      <c r="AB621" s="10"/>
      <c r="AC621" s="10"/>
      <c r="AD621" s="10"/>
      <c r="AE621" s="10"/>
    </row>
    <row r="622" spans="2:53" s="51" customFormat="1" ht="102">
      <c r="B622" s="7" t="s">
        <v>2068</v>
      </c>
      <c r="C622" s="48" t="s">
        <v>2064</v>
      </c>
      <c r="D622" s="44" t="s">
        <v>2065</v>
      </c>
      <c r="E622" s="44" t="s">
        <v>2066</v>
      </c>
      <c r="F622" s="25" t="s">
        <v>2069</v>
      </c>
      <c r="G622" s="26" t="s">
        <v>51</v>
      </c>
      <c r="H622" s="8">
        <v>2</v>
      </c>
      <c r="I622" s="19">
        <v>67291</v>
      </c>
      <c r="J622" s="1" t="s">
        <v>4361</v>
      </c>
      <c r="K622" s="37" t="s">
        <v>4177</v>
      </c>
      <c r="L622" s="37"/>
      <c r="M622" s="37">
        <v>2</v>
      </c>
      <c r="N622" s="37">
        <v>62889.29</v>
      </c>
      <c r="O622" s="8"/>
      <c r="P622" s="8"/>
      <c r="Q622" s="8"/>
      <c r="R622" s="7"/>
      <c r="S622" s="7"/>
      <c r="T622" s="8" t="s">
        <v>4418</v>
      </c>
      <c r="U622" s="10"/>
      <c r="V622" s="7">
        <v>1</v>
      </c>
      <c r="W622" s="7">
        <v>78800</v>
      </c>
      <c r="X622" s="8"/>
      <c r="Y622" s="10"/>
      <c r="Z622" s="7"/>
      <c r="AA622" s="7"/>
      <c r="AB622" s="10"/>
      <c r="AC622" s="10"/>
      <c r="AD622" s="10"/>
      <c r="AE622" s="10"/>
    </row>
    <row r="623" spans="2:53" s="51" customFormat="1" ht="63.75">
      <c r="B623" s="7" t="s">
        <v>2070</v>
      </c>
      <c r="C623" s="48" t="s">
        <v>2071</v>
      </c>
      <c r="D623" s="44" t="s">
        <v>2072</v>
      </c>
      <c r="E623" s="44" t="s">
        <v>2073</v>
      </c>
      <c r="F623" s="25" t="s">
        <v>2074</v>
      </c>
      <c r="G623" s="26" t="s">
        <v>51</v>
      </c>
      <c r="H623" s="8">
        <v>88</v>
      </c>
      <c r="I623" s="19">
        <v>600</v>
      </c>
      <c r="J623" s="1" t="s">
        <v>4358</v>
      </c>
      <c r="K623" s="37" t="s">
        <v>4177</v>
      </c>
      <c r="L623" s="37"/>
      <c r="M623" s="37">
        <v>52</v>
      </c>
      <c r="N623" s="37">
        <v>561</v>
      </c>
      <c r="O623" s="26" t="s">
        <v>4294</v>
      </c>
      <c r="P623" s="8"/>
      <c r="Q623" s="8"/>
      <c r="R623" s="7">
        <v>160</v>
      </c>
      <c r="S623" s="7">
        <v>681.6</v>
      </c>
      <c r="T623" s="8" t="s">
        <v>4290</v>
      </c>
      <c r="U623" s="10" t="s">
        <v>4177</v>
      </c>
      <c r="V623" s="7">
        <v>164</v>
      </c>
      <c r="W623" s="7">
        <v>950</v>
      </c>
      <c r="X623" s="13" t="s">
        <v>4230</v>
      </c>
      <c r="Y623" s="10" t="s">
        <v>4177</v>
      </c>
      <c r="Z623" s="53">
        <v>30</v>
      </c>
      <c r="AA623" s="53">
        <v>1296</v>
      </c>
      <c r="AB623" s="10"/>
      <c r="AC623" s="10"/>
      <c r="AD623" s="10"/>
      <c r="AE623" s="10"/>
    </row>
    <row r="624" spans="2:53" s="51" customFormat="1" ht="25.5">
      <c r="B624" s="7" t="s">
        <v>2075</v>
      </c>
      <c r="C624" s="48" t="s">
        <v>2076</v>
      </c>
      <c r="D624" s="44" t="s">
        <v>2077</v>
      </c>
      <c r="E624" s="44" t="s">
        <v>2078</v>
      </c>
      <c r="F624" s="25" t="s">
        <v>2079</v>
      </c>
      <c r="G624" s="8" t="s">
        <v>51</v>
      </c>
      <c r="H624" s="8">
        <v>10</v>
      </c>
      <c r="I624" s="19">
        <v>184040</v>
      </c>
      <c r="J624" s="1" t="s">
        <v>4363</v>
      </c>
      <c r="K624" s="37" t="s">
        <v>4177</v>
      </c>
      <c r="L624" s="37"/>
      <c r="M624" s="37">
        <v>10</v>
      </c>
      <c r="N624" s="37">
        <v>172000</v>
      </c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</row>
    <row r="625" spans="2:57" s="51" customFormat="1" ht="25.5">
      <c r="B625" s="7" t="s">
        <v>2080</v>
      </c>
      <c r="C625" s="48" t="s">
        <v>2076</v>
      </c>
      <c r="D625" s="44" t="s">
        <v>2077</v>
      </c>
      <c r="E625" s="25" t="s">
        <v>2078</v>
      </c>
      <c r="F625" s="25" t="s">
        <v>2081</v>
      </c>
      <c r="G625" s="8" t="s">
        <v>51</v>
      </c>
      <c r="H625" s="8">
        <v>10</v>
      </c>
      <c r="I625" s="19">
        <v>346500</v>
      </c>
      <c r="J625" s="1" t="s">
        <v>4363</v>
      </c>
      <c r="K625" s="37" t="s">
        <v>4177</v>
      </c>
      <c r="L625" s="37"/>
      <c r="M625" s="37">
        <v>10</v>
      </c>
      <c r="N625" s="37">
        <v>325000</v>
      </c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</row>
    <row r="626" spans="2:57" s="51" customFormat="1" ht="25.5">
      <c r="B626" s="7" t="s">
        <v>2082</v>
      </c>
      <c r="C626" s="48" t="s">
        <v>2076</v>
      </c>
      <c r="D626" s="44" t="s">
        <v>2077</v>
      </c>
      <c r="E626" s="25" t="s">
        <v>2078</v>
      </c>
      <c r="F626" s="25" t="s">
        <v>2083</v>
      </c>
      <c r="G626" s="8" t="s">
        <v>105</v>
      </c>
      <c r="H626" s="27">
        <v>5</v>
      </c>
      <c r="I626" s="19">
        <v>241500</v>
      </c>
      <c r="J626" s="1" t="s">
        <v>4363</v>
      </c>
      <c r="K626" s="37" t="s">
        <v>4177</v>
      </c>
      <c r="L626" s="37"/>
      <c r="M626" s="37">
        <v>5</v>
      </c>
      <c r="N626" s="37">
        <v>210000</v>
      </c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</row>
    <row r="627" spans="2:57" s="51" customFormat="1" ht="38.25">
      <c r="B627" s="7" t="s">
        <v>2084</v>
      </c>
      <c r="C627" s="49" t="s">
        <v>2085</v>
      </c>
      <c r="D627" s="25" t="s">
        <v>2077</v>
      </c>
      <c r="E627" s="48" t="s">
        <v>2086</v>
      </c>
      <c r="F627" s="48" t="s">
        <v>2087</v>
      </c>
      <c r="G627" s="8" t="s">
        <v>105</v>
      </c>
      <c r="H627" s="56">
        <v>10</v>
      </c>
      <c r="I627" s="20">
        <v>86670</v>
      </c>
      <c r="J627" s="1" t="s">
        <v>4364</v>
      </c>
      <c r="K627" s="37" t="s">
        <v>4177</v>
      </c>
      <c r="L627" s="37"/>
      <c r="M627" s="37">
        <v>10</v>
      </c>
      <c r="N627" s="37">
        <v>109907.7</v>
      </c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</row>
    <row r="628" spans="2:57" s="51" customFormat="1" ht="38.25">
      <c r="B628" s="7" t="s">
        <v>2088</v>
      </c>
      <c r="C628" s="49" t="s">
        <v>2085</v>
      </c>
      <c r="D628" s="25" t="s">
        <v>2077</v>
      </c>
      <c r="E628" s="48" t="s">
        <v>2086</v>
      </c>
      <c r="F628" s="48" t="s">
        <v>2089</v>
      </c>
      <c r="G628" s="8" t="s">
        <v>105</v>
      </c>
      <c r="H628" s="56">
        <v>10</v>
      </c>
      <c r="I628" s="20">
        <v>377175</v>
      </c>
      <c r="J628" s="1" t="s">
        <v>4364</v>
      </c>
      <c r="K628" s="37" t="s">
        <v>4177</v>
      </c>
      <c r="L628" s="37"/>
      <c r="M628" s="37">
        <v>10</v>
      </c>
      <c r="N628" s="37">
        <v>268733.40000000002</v>
      </c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</row>
    <row r="629" spans="2:57" s="51" customFormat="1" ht="26.25">
      <c r="B629" s="7" t="s">
        <v>2090</v>
      </c>
      <c r="C629" s="131" t="s">
        <v>2091</v>
      </c>
      <c r="D629" s="62" t="s">
        <v>2092</v>
      </c>
      <c r="E629" s="62" t="s">
        <v>2093</v>
      </c>
      <c r="F629" s="62">
        <v>300</v>
      </c>
      <c r="G629" s="8" t="s">
        <v>454</v>
      </c>
      <c r="H629" s="73">
        <v>200</v>
      </c>
      <c r="I629" s="20">
        <v>50</v>
      </c>
      <c r="J629" s="1"/>
      <c r="K629" s="37"/>
      <c r="L629" s="37"/>
      <c r="M629" s="37"/>
      <c r="N629" s="37"/>
      <c r="O629" s="13" t="s">
        <v>4239</v>
      </c>
      <c r="P629" s="13" t="s">
        <v>4177</v>
      </c>
      <c r="Q629" s="8"/>
      <c r="R629" s="124">
        <v>155</v>
      </c>
      <c r="S629" s="52">
        <v>32</v>
      </c>
      <c r="T629" s="8" t="s">
        <v>4287</v>
      </c>
      <c r="U629" s="10"/>
      <c r="V629" s="7">
        <v>200</v>
      </c>
      <c r="W629" s="7">
        <v>60</v>
      </c>
      <c r="X629" s="13"/>
      <c r="Y629" s="13"/>
      <c r="Z629" s="52"/>
      <c r="AA629" s="52"/>
      <c r="AB629" s="10"/>
      <c r="AC629" s="10"/>
      <c r="AD629" s="10"/>
      <c r="AE629" s="10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</row>
    <row r="630" spans="2:57" s="51" customFormat="1" ht="51">
      <c r="B630" s="7" t="s">
        <v>2094</v>
      </c>
      <c r="C630" s="25" t="s">
        <v>2095</v>
      </c>
      <c r="D630" s="25" t="s">
        <v>2096</v>
      </c>
      <c r="E630" s="25" t="s">
        <v>2097</v>
      </c>
      <c r="F630" s="182" t="s">
        <v>2098</v>
      </c>
      <c r="G630" s="11" t="s">
        <v>480</v>
      </c>
      <c r="H630" s="73">
        <v>90</v>
      </c>
      <c r="I630" s="20">
        <v>19642.86</v>
      </c>
      <c r="J630" s="1" t="s">
        <v>4295</v>
      </c>
      <c r="K630" s="37" t="s">
        <v>4177</v>
      </c>
      <c r="L630" s="37"/>
      <c r="M630" s="37">
        <v>75</v>
      </c>
      <c r="N630" s="37">
        <v>19642.86</v>
      </c>
      <c r="O630" s="8" t="s">
        <v>4295</v>
      </c>
      <c r="P630" s="8" t="s">
        <v>4191</v>
      </c>
      <c r="Q630" s="8">
        <v>100</v>
      </c>
      <c r="R630" s="7">
        <v>30</v>
      </c>
      <c r="S630" s="7">
        <v>21000</v>
      </c>
      <c r="T630" s="8" t="s">
        <v>4419</v>
      </c>
      <c r="U630" s="10" t="s">
        <v>4191</v>
      </c>
      <c r="V630" s="7">
        <v>25</v>
      </c>
      <c r="W630" s="7">
        <v>24000</v>
      </c>
      <c r="X630" s="8"/>
      <c r="Y630" s="10"/>
      <c r="Z630" s="7"/>
      <c r="AA630" s="7"/>
      <c r="AB630" s="10"/>
      <c r="AC630" s="10"/>
      <c r="AD630" s="10"/>
      <c r="AE630" s="10"/>
    </row>
    <row r="631" spans="2:57" s="51" customFormat="1" ht="63.75">
      <c r="B631" s="7" t="s">
        <v>2099</v>
      </c>
      <c r="C631" s="48" t="s">
        <v>2100</v>
      </c>
      <c r="D631" s="44" t="s">
        <v>2101</v>
      </c>
      <c r="E631" s="44" t="s">
        <v>2102</v>
      </c>
      <c r="F631" s="25" t="s">
        <v>2103</v>
      </c>
      <c r="G631" s="26" t="s">
        <v>51</v>
      </c>
      <c r="H631" s="10">
        <v>14</v>
      </c>
      <c r="I631" s="19">
        <v>268630</v>
      </c>
      <c r="J631" s="1" t="s">
        <v>4332</v>
      </c>
      <c r="K631" s="37" t="s">
        <v>4177</v>
      </c>
      <c r="L631" s="37"/>
      <c r="M631" s="37">
        <v>14</v>
      </c>
      <c r="N631" s="37">
        <v>254070.2</v>
      </c>
      <c r="O631" s="11" t="s">
        <v>4228</v>
      </c>
      <c r="P631" s="8" t="s">
        <v>4177</v>
      </c>
      <c r="Q631" s="8"/>
      <c r="R631" s="7">
        <v>20</v>
      </c>
      <c r="S631" s="7">
        <v>263885</v>
      </c>
      <c r="T631" s="8"/>
      <c r="U631" s="10"/>
      <c r="V631" s="7"/>
      <c r="W631" s="7"/>
      <c r="X631" s="8"/>
      <c r="Y631" s="10"/>
      <c r="Z631" s="7"/>
      <c r="AA631" s="7"/>
      <c r="AB631" s="10"/>
      <c r="AC631" s="10"/>
      <c r="AD631" s="10"/>
      <c r="AE631" s="10"/>
    </row>
    <row r="632" spans="2:57" s="51" customFormat="1" ht="25.5">
      <c r="B632" s="7" t="s">
        <v>2104</v>
      </c>
      <c r="C632" s="25" t="s">
        <v>2105</v>
      </c>
      <c r="D632" s="25" t="s">
        <v>2106</v>
      </c>
      <c r="E632" s="85" t="s">
        <v>2107</v>
      </c>
      <c r="F632" s="25" t="s">
        <v>2108</v>
      </c>
      <c r="G632" s="26" t="s">
        <v>51</v>
      </c>
      <c r="H632" s="10">
        <v>6</v>
      </c>
      <c r="I632" s="19">
        <v>19158</v>
      </c>
      <c r="J632" s="1" t="s">
        <v>4310</v>
      </c>
      <c r="K632" s="37" t="s">
        <v>4177</v>
      </c>
      <c r="L632" s="37"/>
      <c r="M632" s="37">
        <v>7</v>
      </c>
      <c r="N632" s="37">
        <v>14470</v>
      </c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</row>
    <row r="633" spans="2:57" s="51" customFormat="1" ht="38.25">
      <c r="B633" s="7" t="s">
        <v>2109</v>
      </c>
      <c r="C633" s="25" t="s">
        <v>2105</v>
      </c>
      <c r="D633" s="25" t="s">
        <v>2106</v>
      </c>
      <c r="E633" s="85" t="s">
        <v>2107</v>
      </c>
      <c r="F633" s="25" t="s">
        <v>2110</v>
      </c>
      <c r="G633" s="26" t="s">
        <v>51</v>
      </c>
      <c r="H633" s="10">
        <v>14</v>
      </c>
      <c r="I633" s="19">
        <v>19646</v>
      </c>
      <c r="J633" s="1" t="s">
        <v>4310</v>
      </c>
      <c r="K633" s="37" t="s">
        <v>4177</v>
      </c>
      <c r="L633" s="37"/>
      <c r="M633" s="37">
        <v>10</v>
      </c>
      <c r="N633" s="37">
        <v>14344</v>
      </c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</row>
    <row r="634" spans="2:57" s="51" customFormat="1" ht="63.75">
      <c r="B634" s="7" t="s">
        <v>2111</v>
      </c>
      <c r="C634" s="25" t="s">
        <v>2105</v>
      </c>
      <c r="D634" s="25" t="s">
        <v>2106</v>
      </c>
      <c r="E634" s="25" t="s">
        <v>2107</v>
      </c>
      <c r="F634" s="25" t="s">
        <v>2112</v>
      </c>
      <c r="G634" s="26" t="s">
        <v>51</v>
      </c>
      <c r="H634" s="10">
        <v>2</v>
      </c>
      <c r="I634" s="19">
        <v>12733</v>
      </c>
      <c r="J634" s="1"/>
      <c r="K634" s="37"/>
      <c r="L634" s="37"/>
      <c r="M634" s="37"/>
      <c r="N634" s="37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</row>
    <row r="635" spans="2:57" s="51" customFormat="1" ht="63.75">
      <c r="B635" s="7" t="s">
        <v>2113</v>
      </c>
      <c r="C635" s="48" t="s">
        <v>2114</v>
      </c>
      <c r="D635" s="25" t="s">
        <v>2115</v>
      </c>
      <c r="E635" s="25" t="s">
        <v>2116</v>
      </c>
      <c r="F635" s="25" t="s">
        <v>2117</v>
      </c>
      <c r="G635" s="26" t="s">
        <v>51</v>
      </c>
      <c r="H635" s="10">
        <v>6</v>
      </c>
      <c r="I635" s="19">
        <v>9553</v>
      </c>
      <c r="J635" s="1" t="s">
        <v>4303</v>
      </c>
      <c r="K635" s="37" t="s">
        <v>4177</v>
      </c>
      <c r="L635" s="37"/>
      <c r="M635" s="37">
        <v>7</v>
      </c>
      <c r="N635" s="37">
        <v>8928.57</v>
      </c>
      <c r="O635" s="8"/>
      <c r="P635" s="8"/>
      <c r="Q635" s="8"/>
      <c r="R635" s="7"/>
      <c r="S635" s="7"/>
      <c r="T635" s="8"/>
      <c r="U635" s="10"/>
      <c r="V635" s="7"/>
      <c r="W635" s="7"/>
      <c r="X635" s="8"/>
      <c r="Y635" s="10"/>
      <c r="Z635" s="7"/>
      <c r="AA635" s="7"/>
      <c r="AB635" s="10"/>
      <c r="AC635" s="10"/>
      <c r="AD635" s="10"/>
      <c r="AE635" s="10"/>
    </row>
    <row r="636" spans="2:57" s="51" customFormat="1" ht="63.75">
      <c r="B636" s="7" t="s">
        <v>2118</v>
      </c>
      <c r="C636" s="48" t="s">
        <v>2114</v>
      </c>
      <c r="D636" s="25" t="s">
        <v>2115</v>
      </c>
      <c r="E636" s="25" t="s">
        <v>2116</v>
      </c>
      <c r="F636" s="25" t="s">
        <v>2119</v>
      </c>
      <c r="G636" s="26" t="s">
        <v>51</v>
      </c>
      <c r="H636" s="10">
        <v>50</v>
      </c>
      <c r="I636" s="19">
        <v>560</v>
      </c>
      <c r="J636" s="1"/>
      <c r="K636" s="37"/>
      <c r="L636" s="37"/>
      <c r="M636" s="37"/>
      <c r="N636" s="37"/>
      <c r="O636" s="8" t="s">
        <v>4178</v>
      </c>
      <c r="P636" s="10" t="s">
        <v>4177</v>
      </c>
      <c r="Q636" s="8"/>
      <c r="R636" s="124">
        <v>90</v>
      </c>
      <c r="S636" s="7">
        <v>500</v>
      </c>
      <c r="T636" s="8"/>
      <c r="U636" s="10"/>
      <c r="V636" s="7"/>
      <c r="W636" s="7"/>
      <c r="X636" s="13" t="s">
        <v>4181</v>
      </c>
      <c r="Y636" s="10" t="s">
        <v>4177</v>
      </c>
      <c r="Z636" s="53">
        <v>40</v>
      </c>
      <c r="AA636" s="53">
        <f>90*5</f>
        <v>450</v>
      </c>
      <c r="AB636" s="10"/>
      <c r="AC636" s="10"/>
      <c r="AD636" s="10"/>
      <c r="AE636" s="10"/>
    </row>
    <row r="637" spans="2:57" s="51" customFormat="1" ht="63.75">
      <c r="B637" s="7" t="s">
        <v>2120</v>
      </c>
      <c r="C637" s="48" t="s">
        <v>2114</v>
      </c>
      <c r="D637" s="25" t="s">
        <v>2115</v>
      </c>
      <c r="E637" s="25" t="s">
        <v>2116</v>
      </c>
      <c r="F637" s="25" t="s">
        <v>2121</v>
      </c>
      <c r="G637" s="26" t="s">
        <v>51</v>
      </c>
      <c r="H637" s="10">
        <v>20</v>
      </c>
      <c r="I637" s="19">
        <v>560</v>
      </c>
      <c r="J637" s="1" t="s">
        <v>4315</v>
      </c>
      <c r="K637" s="37" t="s">
        <v>4177</v>
      </c>
      <c r="L637" s="37"/>
      <c r="M637" s="37">
        <v>40</v>
      </c>
      <c r="N637" s="37">
        <v>517.86</v>
      </c>
      <c r="O637" s="8" t="s">
        <v>4176</v>
      </c>
      <c r="P637" s="10" t="s">
        <v>4177</v>
      </c>
      <c r="Q637" s="8"/>
      <c r="R637" s="7">
        <v>15</v>
      </c>
      <c r="S637" s="7">
        <v>550</v>
      </c>
      <c r="T637" s="8"/>
      <c r="U637" s="10"/>
      <c r="V637" s="7"/>
      <c r="W637" s="7"/>
      <c r="X637" s="13" t="s">
        <v>4181</v>
      </c>
      <c r="Y637" s="10" t="s">
        <v>4177</v>
      </c>
      <c r="Z637" s="53">
        <v>40</v>
      </c>
      <c r="AA637" s="53">
        <f>90*5</f>
        <v>450</v>
      </c>
      <c r="AB637" s="10"/>
      <c r="AC637" s="10"/>
      <c r="AD637" s="10"/>
      <c r="AE637" s="10"/>
    </row>
    <row r="638" spans="2:57" s="51" customFormat="1" ht="51">
      <c r="B638" s="7" t="s">
        <v>2122</v>
      </c>
      <c r="C638" s="183" t="s">
        <v>2123</v>
      </c>
      <c r="D638" s="25" t="s">
        <v>2124</v>
      </c>
      <c r="E638" s="25" t="s">
        <v>2125</v>
      </c>
      <c r="F638" s="25" t="s">
        <v>2126</v>
      </c>
      <c r="G638" s="26" t="s">
        <v>51</v>
      </c>
      <c r="H638" s="8">
        <v>8</v>
      </c>
      <c r="I638" s="19">
        <v>31242</v>
      </c>
      <c r="J638" s="1" t="s">
        <v>4349</v>
      </c>
      <c r="K638" s="37" t="s">
        <v>4177</v>
      </c>
      <c r="L638" s="37"/>
      <c r="M638" s="37">
        <v>24</v>
      </c>
      <c r="N638" s="37">
        <v>29198.21</v>
      </c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</row>
    <row r="639" spans="2:57" s="51" customFormat="1" ht="51">
      <c r="B639" s="7" t="s">
        <v>2127</v>
      </c>
      <c r="C639" s="183" t="s">
        <v>2123</v>
      </c>
      <c r="D639" s="25" t="s">
        <v>2124</v>
      </c>
      <c r="E639" s="25" t="s">
        <v>2125</v>
      </c>
      <c r="F639" s="25" t="s">
        <v>2128</v>
      </c>
      <c r="G639" s="26" t="s">
        <v>51</v>
      </c>
      <c r="H639" s="8">
        <v>12</v>
      </c>
      <c r="I639" s="19">
        <v>31242</v>
      </c>
      <c r="J639" s="1" t="s">
        <v>4349</v>
      </c>
      <c r="K639" s="37" t="s">
        <v>4177</v>
      </c>
      <c r="L639" s="37"/>
      <c r="M639" s="37">
        <v>26</v>
      </c>
      <c r="N639" s="37">
        <v>29198.21</v>
      </c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</row>
    <row r="640" spans="2:57" s="51" customFormat="1" ht="38.25">
      <c r="B640" s="7" t="s">
        <v>2129</v>
      </c>
      <c r="C640" s="79" t="s">
        <v>2130</v>
      </c>
      <c r="D640" s="79" t="s">
        <v>2131</v>
      </c>
      <c r="E640" s="25" t="s">
        <v>2132</v>
      </c>
      <c r="F640" s="25" t="s">
        <v>2133</v>
      </c>
      <c r="G640" s="13" t="s">
        <v>105</v>
      </c>
      <c r="H640" s="80">
        <v>30</v>
      </c>
      <c r="I640" s="81">
        <v>2300</v>
      </c>
      <c r="J640" s="1" t="s">
        <v>4323</v>
      </c>
      <c r="K640" s="37" t="s">
        <v>4177</v>
      </c>
      <c r="L640" s="37"/>
      <c r="M640" s="37">
        <v>30</v>
      </c>
      <c r="N640" s="37">
        <v>2255</v>
      </c>
      <c r="O640" s="13"/>
      <c r="P640" s="13"/>
      <c r="Q640" s="13"/>
      <c r="R640" s="53"/>
      <c r="S640" s="53"/>
      <c r="T640" s="13"/>
      <c r="U640" s="58"/>
      <c r="V640" s="53"/>
      <c r="W640" s="53"/>
      <c r="X640" s="13" t="s">
        <v>4257</v>
      </c>
      <c r="Y640" s="58"/>
      <c r="Z640" s="53">
        <v>10</v>
      </c>
      <c r="AA640" s="53">
        <v>6000</v>
      </c>
      <c r="AB640" s="10"/>
      <c r="AC640" s="10"/>
      <c r="AD640" s="10"/>
      <c r="AE640" s="10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</row>
    <row r="641" spans="2:53" s="51" customFormat="1" ht="63.75">
      <c r="B641" s="7" t="s">
        <v>2134</v>
      </c>
      <c r="C641" s="44" t="s">
        <v>2135</v>
      </c>
      <c r="D641" s="44" t="s">
        <v>2136</v>
      </c>
      <c r="E641" s="85" t="s">
        <v>2137</v>
      </c>
      <c r="F641" s="25" t="s">
        <v>2138</v>
      </c>
      <c r="G641" s="26" t="s">
        <v>51</v>
      </c>
      <c r="H641" s="10">
        <v>8</v>
      </c>
      <c r="I641" s="19">
        <v>348230</v>
      </c>
      <c r="J641" s="1" t="s">
        <v>4365</v>
      </c>
      <c r="K641" s="37" t="s">
        <v>4177</v>
      </c>
      <c r="L641" s="37"/>
      <c r="M641" s="37">
        <v>10</v>
      </c>
      <c r="N641" s="37">
        <v>290299.18</v>
      </c>
      <c r="O641" s="8" t="s">
        <v>4420</v>
      </c>
      <c r="P641" s="10" t="s">
        <v>4177</v>
      </c>
      <c r="Q641" s="13"/>
      <c r="R641" s="7">
        <v>12</v>
      </c>
      <c r="S641" s="7">
        <f>60620*4.63</f>
        <v>280670.59999999998</v>
      </c>
      <c r="T641" s="8" t="s">
        <v>4421</v>
      </c>
      <c r="U641" s="10" t="s">
        <v>4177</v>
      </c>
      <c r="V641" s="7">
        <v>18</v>
      </c>
      <c r="W641" s="7">
        <v>272930</v>
      </c>
      <c r="X641" s="13"/>
      <c r="Y641" s="58"/>
      <c r="Z641" s="53"/>
      <c r="AA641" s="53"/>
      <c r="AB641" s="10"/>
      <c r="AC641" s="10"/>
      <c r="AD641" s="10"/>
      <c r="AE641" s="10"/>
    </row>
    <row r="642" spans="2:53" s="51" customFormat="1" ht="38.25">
      <c r="B642" s="7" t="s">
        <v>2139</v>
      </c>
      <c r="C642" s="25" t="s">
        <v>2140</v>
      </c>
      <c r="D642" s="25" t="s">
        <v>2141</v>
      </c>
      <c r="E642" s="25" t="s">
        <v>2142</v>
      </c>
      <c r="F642" s="25" t="s">
        <v>2143</v>
      </c>
      <c r="G642" s="26" t="s">
        <v>51</v>
      </c>
      <c r="H642" s="10">
        <v>22</v>
      </c>
      <c r="I642" s="19">
        <v>115</v>
      </c>
      <c r="J642" s="1"/>
      <c r="K642" s="37"/>
      <c r="L642" s="37"/>
      <c r="M642" s="37"/>
      <c r="N642" s="37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</row>
    <row r="643" spans="2:53" s="51" customFormat="1" ht="38.25">
      <c r="B643" s="7" t="s">
        <v>2144</v>
      </c>
      <c r="C643" s="25" t="s">
        <v>2140</v>
      </c>
      <c r="D643" s="25" t="s">
        <v>2141</v>
      </c>
      <c r="E643" s="25" t="s">
        <v>2142</v>
      </c>
      <c r="F643" s="25" t="s">
        <v>2145</v>
      </c>
      <c r="G643" s="26" t="s">
        <v>51</v>
      </c>
      <c r="H643" s="10">
        <v>2000</v>
      </c>
      <c r="I643" s="19">
        <v>115</v>
      </c>
      <c r="J643" s="1" t="s">
        <v>4303</v>
      </c>
      <c r="K643" s="37" t="s">
        <v>4177</v>
      </c>
      <c r="L643" s="37"/>
      <c r="M643" s="37">
        <v>2185</v>
      </c>
      <c r="N643" s="37">
        <v>107.14</v>
      </c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</row>
    <row r="644" spans="2:53" s="51" customFormat="1" ht="38.25">
      <c r="B644" s="7" t="s">
        <v>2146</v>
      </c>
      <c r="C644" s="25" t="s">
        <v>2140</v>
      </c>
      <c r="D644" s="25" t="s">
        <v>2141</v>
      </c>
      <c r="E644" s="25" t="s">
        <v>2142</v>
      </c>
      <c r="F644" s="25" t="s">
        <v>2147</v>
      </c>
      <c r="G644" s="26" t="s">
        <v>51</v>
      </c>
      <c r="H644" s="10">
        <v>70</v>
      </c>
      <c r="I644" s="19">
        <v>115</v>
      </c>
      <c r="J644" s="1"/>
      <c r="K644" s="37"/>
      <c r="L644" s="37"/>
      <c r="M644" s="37"/>
      <c r="N644" s="37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</row>
    <row r="645" spans="2:53" s="51" customFormat="1" ht="25.5">
      <c r="B645" s="7" t="s">
        <v>2148</v>
      </c>
      <c r="C645" s="44" t="s">
        <v>2149</v>
      </c>
      <c r="D645" s="91" t="s">
        <v>2150</v>
      </c>
      <c r="E645" s="91" t="s">
        <v>2151</v>
      </c>
      <c r="F645" s="25" t="s">
        <v>2152</v>
      </c>
      <c r="G645" s="26" t="s">
        <v>158</v>
      </c>
      <c r="H645" s="26">
        <v>24</v>
      </c>
      <c r="I645" s="20">
        <v>11550</v>
      </c>
      <c r="J645" s="1" t="s">
        <v>4366</v>
      </c>
      <c r="K645" s="37" t="s">
        <v>4177</v>
      </c>
      <c r="L645" s="37"/>
      <c r="M645" s="37">
        <v>44</v>
      </c>
      <c r="N645" s="37">
        <v>11000</v>
      </c>
      <c r="O645" s="8" t="s">
        <v>4422</v>
      </c>
      <c r="P645" s="11" t="s">
        <v>4177</v>
      </c>
      <c r="Q645" s="8"/>
      <c r="R645" s="7">
        <v>24</v>
      </c>
      <c r="S645" s="7">
        <v>9599.52</v>
      </c>
      <c r="T645" s="8"/>
      <c r="U645" s="10"/>
      <c r="V645" s="7"/>
      <c r="W645" s="7"/>
      <c r="X645" s="8"/>
      <c r="Y645" s="10"/>
      <c r="Z645" s="7"/>
      <c r="AA645" s="7"/>
      <c r="AB645" s="10"/>
      <c r="AC645" s="10"/>
      <c r="AD645" s="10"/>
      <c r="AE645" s="10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</row>
    <row r="646" spans="2:53" s="51" customFormat="1" ht="25.5">
      <c r="B646" s="7" t="s">
        <v>2153</v>
      </c>
      <c r="C646" s="25" t="s">
        <v>2154</v>
      </c>
      <c r="D646" s="44" t="s">
        <v>2155</v>
      </c>
      <c r="E646" s="25" t="s">
        <v>2156</v>
      </c>
      <c r="F646" s="44" t="s">
        <v>2157</v>
      </c>
      <c r="G646" s="26" t="s">
        <v>619</v>
      </c>
      <c r="H646" s="7">
        <v>915</v>
      </c>
      <c r="I646" s="19">
        <v>45</v>
      </c>
      <c r="J646" s="1"/>
      <c r="K646" s="37"/>
      <c r="L646" s="37"/>
      <c r="M646" s="37"/>
      <c r="N646" s="37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</row>
    <row r="647" spans="2:53" s="51" customFormat="1" ht="63.75">
      <c r="B647" s="7" t="s">
        <v>2158</v>
      </c>
      <c r="C647" s="44" t="s">
        <v>2159</v>
      </c>
      <c r="D647" s="91" t="s">
        <v>2160</v>
      </c>
      <c r="E647" s="91" t="s">
        <v>2161</v>
      </c>
      <c r="F647" s="96"/>
      <c r="G647" s="26" t="s">
        <v>480</v>
      </c>
      <c r="H647" s="56">
        <v>4</v>
      </c>
      <c r="I647" s="20">
        <v>191072</v>
      </c>
      <c r="J647" s="1"/>
      <c r="K647" s="37"/>
      <c r="L647" s="37"/>
      <c r="M647" s="37"/>
      <c r="N647" s="37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</row>
    <row r="648" spans="2:53" s="51" customFormat="1" ht="63.75">
      <c r="B648" s="7" t="s">
        <v>2162</v>
      </c>
      <c r="C648" s="25" t="s">
        <v>2163</v>
      </c>
      <c r="D648" s="25" t="s">
        <v>2160</v>
      </c>
      <c r="E648" s="25" t="s">
        <v>2164</v>
      </c>
      <c r="F648" s="25" t="s">
        <v>2165</v>
      </c>
      <c r="G648" s="11" t="s">
        <v>480</v>
      </c>
      <c r="H648" s="184">
        <v>0.3</v>
      </c>
      <c r="I648" s="20">
        <v>1032150</v>
      </c>
      <c r="J648" s="1" t="s">
        <v>4368</v>
      </c>
      <c r="K648" s="37" t="s">
        <v>4177</v>
      </c>
      <c r="L648" s="37"/>
      <c r="M648" s="37">
        <v>0.51</v>
      </c>
      <c r="N648" s="37">
        <v>982142.86</v>
      </c>
      <c r="O648" s="8"/>
      <c r="P648" s="8"/>
      <c r="Q648" s="8"/>
      <c r="R648" s="7"/>
      <c r="S648" s="7"/>
      <c r="T648" s="8" t="s">
        <v>4423</v>
      </c>
      <c r="U648" s="10" t="s">
        <v>4177</v>
      </c>
      <c r="V648" s="7">
        <v>150</v>
      </c>
      <c r="W648" s="7">
        <v>900</v>
      </c>
      <c r="X648" s="8"/>
      <c r="Y648" s="10"/>
      <c r="Z648" s="7"/>
      <c r="AA648" s="7"/>
      <c r="AB648" s="10"/>
      <c r="AC648" s="10"/>
      <c r="AD648" s="10"/>
      <c r="AE648" s="10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</row>
    <row r="649" spans="2:53" s="51" customFormat="1" ht="63.75">
      <c r="B649" s="7" t="s">
        <v>2166</v>
      </c>
      <c r="C649" s="25" t="s">
        <v>2167</v>
      </c>
      <c r="D649" s="25" t="s">
        <v>2160</v>
      </c>
      <c r="E649" s="25" t="s">
        <v>2168</v>
      </c>
      <c r="F649" s="25" t="s">
        <v>2169</v>
      </c>
      <c r="G649" s="11" t="s">
        <v>480</v>
      </c>
      <c r="H649" s="184">
        <v>0.4</v>
      </c>
      <c r="I649" s="19">
        <v>581700</v>
      </c>
      <c r="J649" s="1" t="s">
        <v>4368</v>
      </c>
      <c r="K649" s="37" t="s">
        <v>4177</v>
      </c>
      <c r="L649" s="37"/>
      <c r="M649" s="37">
        <v>0.9</v>
      </c>
      <c r="N649" s="37">
        <v>553571.43000000005</v>
      </c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</row>
    <row r="650" spans="2:53" s="51" customFormat="1" ht="63.75">
      <c r="B650" s="7" t="s">
        <v>2170</v>
      </c>
      <c r="C650" s="25" t="s">
        <v>2171</v>
      </c>
      <c r="D650" s="25" t="s">
        <v>2160</v>
      </c>
      <c r="E650" s="25" t="s">
        <v>2172</v>
      </c>
      <c r="F650" s="25" t="s">
        <v>2173</v>
      </c>
      <c r="G650" s="11" t="s">
        <v>480</v>
      </c>
      <c r="H650" s="184">
        <v>0.2</v>
      </c>
      <c r="I650" s="19">
        <v>892500</v>
      </c>
      <c r="J650" s="1" t="s">
        <v>4368</v>
      </c>
      <c r="K650" s="37" t="s">
        <v>4177</v>
      </c>
      <c r="L650" s="37"/>
      <c r="M650" s="37">
        <v>0.56000000000000005</v>
      </c>
      <c r="N650" s="37">
        <v>848214.29</v>
      </c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</row>
    <row r="651" spans="2:53" s="51" customFormat="1" ht="38.25">
      <c r="B651" s="7" t="s">
        <v>2174</v>
      </c>
      <c r="C651" s="185" t="s">
        <v>2175</v>
      </c>
      <c r="D651" s="49" t="s">
        <v>2176</v>
      </c>
      <c r="E651" s="25" t="s">
        <v>2177</v>
      </c>
      <c r="F651" s="25" t="s">
        <v>2178</v>
      </c>
      <c r="G651" s="11" t="s">
        <v>480</v>
      </c>
      <c r="H651" s="186">
        <v>0.3</v>
      </c>
      <c r="I651" s="19">
        <v>475999.99999999994</v>
      </c>
      <c r="J651" s="1" t="s">
        <v>4369</v>
      </c>
      <c r="K651" s="37" t="s">
        <v>4177</v>
      </c>
      <c r="L651" s="37"/>
      <c r="M651" s="37">
        <v>0.25</v>
      </c>
      <c r="N651" s="37">
        <v>433500</v>
      </c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</row>
    <row r="652" spans="2:53" s="51" customFormat="1" ht="38.25">
      <c r="B652" s="7" t="s">
        <v>2179</v>
      </c>
      <c r="C652" s="44" t="s">
        <v>2180</v>
      </c>
      <c r="D652" s="49" t="s">
        <v>2176</v>
      </c>
      <c r="E652" s="44" t="s">
        <v>2181</v>
      </c>
      <c r="F652" s="44" t="s">
        <v>2182</v>
      </c>
      <c r="G652" s="11" t="s">
        <v>480</v>
      </c>
      <c r="H652" s="7">
        <v>5</v>
      </c>
      <c r="I652" s="19">
        <v>317520</v>
      </c>
      <c r="J652" s="1"/>
      <c r="K652" s="37"/>
      <c r="L652" s="37"/>
      <c r="M652" s="37"/>
      <c r="N652" s="37"/>
      <c r="O652" s="8"/>
      <c r="P652" s="8"/>
      <c r="Q652" s="7"/>
      <c r="R652" s="7"/>
      <c r="S652" s="8" t="s">
        <v>4230</v>
      </c>
      <c r="T652" s="10" t="s">
        <v>4191</v>
      </c>
      <c r="U652" s="7">
        <v>5000</v>
      </c>
      <c r="V652" s="7">
        <v>373.5</v>
      </c>
      <c r="W652" s="8"/>
      <c r="X652" s="10"/>
      <c r="Y652" s="7"/>
      <c r="Z652" s="7"/>
      <c r="AA652" s="10"/>
      <c r="AB652" s="10"/>
      <c r="AC652" s="10"/>
      <c r="AD652" s="10"/>
      <c r="AE652" s="10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</row>
    <row r="653" spans="2:53" s="51" customFormat="1" ht="63.75">
      <c r="B653" s="7" t="s">
        <v>2183</v>
      </c>
      <c r="C653" s="44" t="s">
        <v>2184</v>
      </c>
      <c r="D653" s="49" t="s">
        <v>2176</v>
      </c>
      <c r="E653" s="44" t="s">
        <v>2185</v>
      </c>
      <c r="F653" s="44" t="s">
        <v>2186</v>
      </c>
      <c r="G653" s="11" t="s">
        <v>480</v>
      </c>
      <c r="H653" s="7">
        <v>15</v>
      </c>
      <c r="I653" s="19">
        <v>315000</v>
      </c>
      <c r="J653" s="1" t="s">
        <v>4367</v>
      </c>
      <c r="K653" s="37" t="s">
        <v>4177</v>
      </c>
      <c r="L653" s="37"/>
      <c r="M653" s="37">
        <v>1</v>
      </c>
      <c r="N653" s="37">
        <v>316890</v>
      </c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</row>
    <row r="654" spans="2:53" s="51" customFormat="1" ht="89.25">
      <c r="B654" s="7" t="s">
        <v>2187</v>
      </c>
      <c r="C654" s="118" t="s">
        <v>2188</v>
      </c>
      <c r="D654" s="25" t="s">
        <v>2189</v>
      </c>
      <c r="E654" s="25" t="s">
        <v>2190</v>
      </c>
      <c r="F654" s="62" t="s">
        <v>2191</v>
      </c>
      <c r="G654" s="58" t="s">
        <v>105</v>
      </c>
      <c r="H654" s="58">
        <v>48</v>
      </c>
      <c r="I654" s="74">
        <v>5500</v>
      </c>
      <c r="J654" s="149"/>
      <c r="K654" s="150"/>
      <c r="L654" s="150"/>
      <c r="M654" s="150"/>
      <c r="N654" s="150"/>
      <c r="O654" s="13" t="s">
        <v>4424</v>
      </c>
      <c r="P654" s="13" t="s">
        <v>4191</v>
      </c>
      <c r="Q654" s="8"/>
      <c r="R654" s="124">
        <v>36</v>
      </c>
      <c r="S654" s="53">
        <v>4800</v>
      </c>
      <c r="T654" s="8" t="s">
        <v>4425</v>
      </c>
      <c r="U654" s="10" t="s">
        <v>4177</v>
      </c>
      <c r="V654" s="7">
        <v>24</v>
      </c>
      <c r="W654" s="7">
        <v>3000</v>
      </c>
      <c r="X654" s="13"/>
      <c r="Y654" s="58"/>
      <c r="Z654" s="53"/>
      <c r="AA654" s="53"/>
      <c r="AB654" s="58"/>
      <c r="AC654" s="58"/>
      <c r="AD654" s="58"/>
      <c r="AE654" s="58"/>
      <c r="AF654" s="116"/>
      <c r="AG654" s="116"/>
      <c r="AH654" s="116"/>
      <c r="AI654" s="116"/>
      <c r="AJ654" s="116"/>
      <c r="AK654" s="116"/>
      <c r="AL654" s="116"/>
      <c r="AM654" s="116"/>
      <c r="AN654" s="116"/>
      <c r="AO654" s="116"/>
      <c r="AP654" s="116"/>
      <c r="AQ654" s="116"/>
      <c r="AR654" s="116"/>
      <c r="AS654" s="116"/>
      <c r="AT654" s="116"/>
      <c r="AU654" s="116"/>
      <c r="AV654" s="116"/>
      <c r="AW654" s="116"/>
      <c r="AX654" s="116"/>
      <c r="AY654" s="116"/>
      <c r="AZ654" s="116"/>
      <c r="BA654" s="116"/>
    </row>
    <row r="655" spans="2:53" s="51" customFormat="1" ht="102">
      <c r="B655" s="7" t="s">
        <v>2192</v>
      </c>
      <c r="C655" s="48" t="s">
        <v>2193</v>
      </c>
      <c r="D655" s="49" t="s">
        <v>2194</v>
      </c>
      <c r="E655" s="49" t="s">
        <v>2195</v>
      </c>
      <c r="F655" s="25" t="s">
        <v>2196</v>
      </c>
      <c r="G655" s="26" t="s">
        <v>51</v>
      </c>
      <c r="H655" s="10">
        <v>36</v>
      </c>
      <c r="I655" s="19">
        <v>35769.03</v>
      </c>
      <c r="J655" s="1" t="s">
        <v>4332</v>
      </c>
      <c r="K655" s="37" t="s">
        <v>4177</v>
      </c>
      <c r="L655" s="37"/>
      <c r="M655" s="37">
        <v>39</v>
      </c>
      <c r="N655" s="37">
        <v>30850.5</v>
      </c>
      <c r="O655" s="8" t="s">
        <v>4200</v>
      </c>
      <c r="P655" s="8" t="s">
        <v>4177</v>
      </c>
      <c r="Q655" s="8"/>
      <c r="R655" s="7">
        <v>30</v>
      </c>
      <c r="S655" s="53">
        <v>36000</v>
      </c>
      <c r="T655" s="8" t="s">
        <v>4181</v>
      </c>
      <c r="U655" s="10" t="s">
        <v>4177</v>
      </c>
      <c r="V655" s="7">
        <v>15</v>
      </c>
      <c r="W655" s="7">
        <v>7000</v>
      </c>
      <c r="X655" s="13"/>
      <c r="Y655" s="58"/>
      <c r="Z655" s="53"/>
      <c r="AA655" s="53"/>
      <c r="AB655" s="10"/>
      <c r="AC655" s="10"/>
      <c r="AD655" s="10"/>
      <c r="AE655" s="10"/>
    </row>
    <row r="656" spans="2:53" s="51" customFormat="1" ht="63.75">
      <c r="B656" s="7" t="s">
        <v>2197</v>
      </c>
      <c r="C656" s="127" t="s">
        <v>2198</v>
      </c>
      <c r="D656" s="127" t="s">
        <v>2199</v>
      </c>
      <c r="E656" s="127" t="s">
        <v>2200</v>
      </c>
      <c r="F656" s="25" t="s">
        <v>2201</v>
      </c>
      <c r="G656" s="11" t="s">
        <v>480</v>
      </c>
      <c r="H656" s="56">
        <v>20</v>
      </c>
      <c r="I656" s="20">
        <v>199000</v>
      </c>
      <c r="J656" s="1" t="s">
        <v>4338</v>
      </c>
      <c r="K656" s="37" t="s">
        <v>4177</v>
      </c>
      <c r="L656" s="37"/>
      <c r="M656" s="37">
        <v>18.850000000000001</v>
      </c>
      <c r="N656" s="37">
        <v>195407.69</v>
      </c>
      <c r="O656" s="8" t="s">
        <v>4426</v>
      </c>
      <c r="P656" s="8" t="s">
        <v>4191</v>
      </c>
      <c r="Q656" s="8"/>
      <c r="R656" s="7">
        <v>13.53</v>
      </c>
      <c r="S656" s="7">
        <v>205179</v>
      </c>
      <c r="T656" s="8"/>
      <c r="U656" s="10"/>
      <c r="V656" s="7"/>
      <c r="W656" s="7"/>
      <c r="X656" s="8"/>
      <c r="Y656" s="10"/>
      <c r="Z656" s="7"/>
      <c r="AA656" s="7"/>
      <c r="AB656" s="10"/>
      <c r="AC656" s="10"/>
      <c r="AD656" s="10"/>
      <c r="AE656" s="10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</row>
    <row r="657" spans="2:53" s="51" customFormat="1" ht="51">
      <c r="B657" s="7" t="s">
        <v>2202</v>
      </c>
      <c r="C657" s="127" t="s">
        <v>2203</v>
      </c>
      <c r="D657" s="127" t="s">
        <v>2199</v>
      </c>
      <c r="E657" s="127" t="s">
        <v>2204</v>
      </c>
      <c r="F657" s="44" t="s">
        <v>2205</v>
      </c>
      <c r="G657" s="11" t="s">
        <v>480</v>
      </c>
      <c r="H657" s="56">
        <v>2</v>
      </c>
      <c r="I657" s="20">
        <v>966800</v>
      </c>
      <c r="J657" s="1"/>
      <c r="K657" s="37"/>
      <c r="L657" s="37"/>
      <c r="M657" s="37"/>
      <c r="N657" s="37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</row>
    <row r="658" spans="2:53" s="51" customFormat="1" ht="51">
      <c r="B658" s="7" t="s">
        <v>2206</v>
      </c>
      <c r="C658" s="127" t="s">
        <v>2207</v>
      </c>
      <c r="D658" s="127" t="s">
        <v>2199</v>
      </c>
      <c r="E658" s="127" t="s">
        <v>2208</v>
      </c>
      <c r="F658" s="44" t="s">
        <v>2205</v>
      </c>
      <c r="G658" s="11" t="s">
        <v>480</v>
      </c>
      <c r="H658" s="56">
        <v>2</v>
      </c>
      <c r="I658" s="20">
        <v>923500</v>
      </c>
      <c r="J658" s="1"/>
      <c r="K658" s="37"/>
      <c r="L658" s="37"/>
      <c r="M658" s="37"/>
      <c r="N658" s="37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</row>
    <row r="659" spans="2:53" s="51" customFormat="1" ht="38.25">
      <c r="B659" s="7" t="s">
        <v>2209</v>
      </c>
      <c r="C659" s="48" t="s">
        <v>2210</v>
      </c>
      <c r="D659" s="25" t="s">
        <v>2199</v>
      </c>
      <c r="E659" s="25" t="s">
        <v>2211</v>
      </c>
      <c r="F659" s="127" t="s">
        <v>2212</v>
      </c>
      <c r="G659" s="11" t="s">
        <v>480</v>
      </c>
      <c r="H659" s="56">
        <v>20</v>
      </c>
      <c r="I659" s="20">
        <v>150000</v>
      </c>
      <c r="J659" s="1" t="s">
        <v>4338</v>
      </c>
      <c r="K659" s="37" t="s">
        <v>4177</v>
      </c>
      <c r="L659" s="37"/>
      <c r="M659" s="37">
        <v>37.063000000000002</v>
      </c>
      <c r="N659" s="37">
        <v>142228.4</v>
      </c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</row>
    <row r="660" spans="2:53" s="51" customFormat="1" ht="38.25">
      <c r="B660" s="7" t="s">
        <v>2213</v>
      </c>
      <c r="C660" s="48" t="s">
        <v>2210</v>
      </c>
      <c r="D660" s="25" t="s">
        <v>2199</v>
      </c>
      <c r="E660" s="25" t="s">
        <v>2211</v>
      </c>
      <c r="F660" s="127" t="s">
        <v>2214</v>
      </c>
      <c r="G660" s="11" t="s">
        <v>480</v>
      </c>
      <c r="H660" s="56">
        <v>20</v>
      </c>
      <c r="I660" s="20">
        <v>150000</v>
      </c>
      <c r="J660" s="1" t="s">
        <v>4338</v>
      </c>
      <c r="K660" s="37" t="s">
        <v>4177</v>
      </c>
      <c r="L660" s="37"/>
      <c r="M660" s="37">
        <v>123.119</v>
      </c>
      <c r="N660" s="37">
        <v>142228.4</v>
      </c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</row>
    <row r="661" spans="2:53" s="51" customFormat="1" ht="38.25">
      <c r="B661" s="7" t="s">
        <v>2215</v>
      </c>
      <c r="C661" s="48" t="s">
        <v>2216</v>
      </c>
      <c r="D661" s="25" t="s">
        <v>2199</v>
      </c>
      <c r="E661" s="48" t="s">
        <v>2217</v>
      </c>
      <c r="F661" s="44" t="s">
        <v>2218</v>
      </c>
      <c r="G661" s="11" t="s">
        <v>480</v>
      </c>
      <c r="H661" s="56">
        <v>20</v>
      </c>
      <c r="I661" s="20">
        <v>270000</v>
      </c>
      <c r="J661" s="1" t="s">
        <v>4338</v>
      </c>
      <c r="K661" s="37" t="s">
        <v>4177</v>
      </c>
      <c r="L661" s="37"/>
      <c r="M661" s="37">
        <v>12.358000000000001</v>
      </c>
      <c r="N661" s="37">
        <v>224847.87</v>
      </c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</row>
    <row r="662" spans="2:53" s="51" customFormat="1" ht="38.25">
      <c r="B662" s="7" t="s">
        <v>2219</v>
      </c>
      <c r="C662" s="127" t="s">
        <v>2220</v>
      </c>
      <c r="D662" s="127" t="s">
        <v>2199</v>
      </c>
      <c r="E662" s="127" t="s">
        <v>2221</v>
      </c>
      <c r="F662" s="44" t="s">
        <v>2205</v>
      </c>
      <c r="G662" s="11" t="s">
        <v>480</v>
      </c>
      <c r="H662" s="56">
        <v>2</v>
      </c>
      <c r="I662" s="20">
        <v>1060000</v>
      </c>
      <c r="J662" s="1"/>
      <c r="K662" s="37"/>
      <c r="L662" s="37"/>
      <c r="M662" s="37"/>
      <c r="N662" s="37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</row>
    <row r="663" spans="2:53" s="51" customFormat="1" ht="38.25">
      <c r="B663" s="7" t="s">
        <v>2222</v>
      </c>
      <c r="C663" s="127" t="s">
        <v>2223</v>
      </c>
      <c r="D663" s="127" t="s">
        <v>2199</v>
      </c>
      <c r="E663" s="127" t="s">
        <v>2224</v>
      </c>
      <c r="F663" s="127" t="s">
        <v>2225</v>
      </c>
      <c r="G663" s="11" t="s">
        <v>480</v>
      </c>
      <c r="H663" s="56">
        <v>7</v>
      </c>
      <c r="I663" s="20">
        <v>165000</v>
      </c>
      <c r="J663" s="1" t="s">
        <v>4338</v>
      </c>
      <c r="K663" s="37" t="s">
        <v>4177</v>
      </c>
      <c r="L663" s="37"/>
      <c r="M663" s="37">
        <v>148.661</v>
      </c>
      <c r="N663" s="37">
        <v>153221.04999999999</v>
      </c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</row>
    <row r="664" spans="2:53" s="51" customFormat="1" ht="38.25">
      <c r="B664" s="7" t="s">
        <v>2226</v>
      </c>
      <c r="C664" s="127" t="s">
        <v>2223</v>
      </c>
      <c r="D664" s="127" t="s">
        <v>2199</v>
      </c>
      <c r="E664" s="127" t="s">
        <v>2224</v>
      </c>
      <c r="F664" s="127" t="s">
        <v>2227</v>
      </c>
      <c r="G664" s="11" t="s">
        <v>480</v>
      </c>
      <c r="H664" s="56">
        <v>20</v>
      </c>
      <c r="I664" s="20">
        <v>165000</v>
      </c>
      <c r="J664" s="1" t="s">
        <v>4338</v>
      </c>
      <c r="K664" s="37" t="s">
        <v>4177</v>
      </c>
      <c r="L664" s="37"/>
      <c r="M664" s="37">
        <v>11.435</v>
      </c>
      <c r="N664" s="37">
        <v>149305.07999999999</v>
      </c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</row>
    <row r="665" spans="2:53" s="51" customFormat="1" ht="38.25">
      <c r="B665" s="7" t="s">
        <v>2228</v>
      </c>
      <c r="C665" s="44" t="s">
        <v>2223</v>
      </c>
      <c r="D665" s="44" t="s">
        <v>2199</v>
      </c>
      <c r="E665" s="44" t="s">
        <v>2224</v>
      </c>
      <c r="F665" s="44" t="s">
        <v>2229</v>
      </c>
      <c r="G665" s="11" t="s">
        <v>480</v>
      </c>
      <c r="H665" s="56">
        <v>15</v>
      </c>
      <c r="I665" s="20">
        <v>260000</v>
      </c>
      <c r="J665" s="1" t="s">
        <v>4338</v>
      </c>
      <c r="K665" s="37" t="s">
        <v>4177</v>
      </c>
      <c r="L665" s="37"/>
      <c r="M665" s="37">
        <v>7.87</v>
      </c>
      <c r="N665" s="37">
        <v>230446.37</v>
      </c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</row>
    <row r="666" spans="2:53" s="51" customFormat="1" ht="38.25">
      <c r="B666" s="7" t="s">
        <v>2230</v>
      </c>
      <c r="C666" s="127" t="s">
        <v>2223</v>
      </c>
      <c r="D666" s="127" t="s">
        <v>2199</v>
      </c>
      <c r="E666" s="127" t="s">
        <v>2224</v>
      </c>
      <c r="F666" s="127" t="s">
        <v>2231</v>
      </c>
      <c r="G666" s="11" t="s">
        <v>480</v>
      </c>
      <c r="H666" s="56">
        <v>15</v>
      </c>
      <c r="I666" s="20">
        <v>320000</v>
      </c>
      <c r="J666" s="1"/>
      <c r="K666" s="37"/>
      <c r="L666" s="37"/>
      <c r="M666" s="37"/>
      <c r="N666" s="37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</row>
    <row r="667" spans="2:53" s="51" customFormat="1" ht="38.25">
      <c r="B667" s="7" t="s">
        <v>2232</v>
      </c>
      <c r="C667" s="127" t="s">
        <v>2223</v>
      </c>
      <c r="D667" s="127" t="s">
        <v>2199</v>
      </c>
      <c r="E667" s="127" t="s">
        <v>2224</v>
      </c>
      <c r="F667" s="127" t="s">
        <v>2233</v>
      </c>
      <c r="G667" s="11" t="s">
        <v>480</v>
      </c>
      <c r="H667" s="56">
        <v>20</v>
      </c>
      <c r="I667" s="20">
        <v>180000</v>
      </c>
      <c r="J667" s="1" t="s">
        <v>4338</v>
      </c>
      <c r="K667" s="37" t="s">
        <v>4177</v>
      </c>
      <c r="L667" s="37"/>
      <c r="M667" s="37">
        <v>1.33</v>
      </c>
      <c r="N667" s="37">
        <v>162000</v>
      </c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</row>
    <row r="668" spans="2:53" s="51" customFormat="1" ht="38.25">
      <c r="B668" s="7" t="s">
        <v>2234</v>
      </c>
      <c r="C668" s="127" t="s">
        <v>2223</v>
      </c>
      <c r="D668" s="127" t="s">
        <v>2199</v>
      </c>
      <c r="E668" s="127" t="s">
        <v>2224</v>
      </c>
      <c r="F668" s="127" t="s">
        <v>2235</v>
      </c>
      <c r="G668" s="11" t="s">
        <v>480</v>
      </c>
      <c r="H668" s="56">
        <v>50</v>
      </c>
      <c r="I668" s="20">
        <v>175000</v>
      </c>
      <c r="J668" s="1" t="s">
        <v>4338</v>
      </c>
      <c r="K668" s="37" t="s">
        <v>4177</v>
      </c>
      <c r="L668" s="37"/>
      <c r="M668" s="37">
        <v>14.51</v>
      </c>
      <c r="N668" s="37">
        <v>154858.88</v>
      </c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</row>
    <row r="669" spans="2:53" s="51" customFormat="1" ht="38.25">
      <c r="B669" s="7" t="s">
        <v>2236</v>
      </c>
      <c r="C669" s="127" t="s">
        <v>2223</v>
      </c>
      <c r="D669" s="127" t="s">
        <v>2199</v>
      </c>
      <c r="E669" s="127" t="s">
        <v>2224</v>
      </c>
      <c r="F669" s="127" t="s">
        <v>2237</v>
      </c>
      <c r="G669" s="11" t="s">
        <v>480</v>
      </c>
      <c r="H669" s="56">
        <v>5</v>
      </c>
      <c r="I669" s="20">
        <v>220000</v>
      </c>
      <c r="J669" s="1" t="s">
        <v>4338</v>
      </c>
      <c r="K669" s="37" t="s">
        <v>4177</v>
      </c>
      <c r="L669" s="37"/>
      <c r="M669" s="37">
        <v>2.36</v>
      </c>
      <c r="N669" s="37">
        <v>219642.86</v>
      </c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</row>
    <row r="670" spans="2:53" s="51" customFormat="1" ht="38.25">
      <c r="B670" s="7" t="s">
        <v>2238</v>
      </c>
      <c r="C670" s="44" t="s">
        <v>2239</v>
      </c>
      <c r="D670" s="91" t="s">
        <v>2199</v>
      </c>
      <c r="E670" s="91" t="s">
        <v>2240</v>
      </c>
      <c r="F670" s="25" t="s">
        <v>2241</v>
      </c>
      <c r="G670" s="26" t="s">
        <v>480</v>
      </c>
      <c r="H670" s="26">
        <v>0.1</v>
      </c>
      <c r="I670" s="20">
        <v>1031250</v>
      </c>
      <c r="J670" s="1" t="s">
        <v>4370</v>
      </c>
      <c r="K670" s="37" t="s">
        <v>4177</v>
      </c>
      <c r="L670" s="37"/>
      <c r="M670" s="37">
        <v>0.15</v>
      </c>
      <c r="N670" s="37">
        <v>982142</v>
      </c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</row>
    <row r="671" spans="2:53" s="51" customFormat="1" ht="76.5">
      <c r="B671" s="7" t="s">
        <v>2242</v>
      </c>
      <c r="C671" s="127" t="s">
        <v>2243</v>
      </c>
      <c r="D671" s="127" t="s">
        <v>2244</v>
      </c>
      <c r="E671" s="127" t="s">
        <v>2245</v>
      </c>
      <c r="F671" s="127" t="s">
        <v>2246</v>
      </c>
      <c r="G671" s="11" t="s">
        <v>480</v>
      </c>
      <c r="H671" s="56">
        <v>2</v>
      </c>
      <c r="I671" s="20">
        <v>590000</v>
      </c>
      <c r="J671" s="1" t="s">
        <v>4338</v>
      </c>
      <c r="K671" s="37" t="s">
        <v>4177</v>
      </c>
      <c r="L671" s="37"/>
      <c r="M671" s="37">
        <v>0.85</v>
      </c>
      <c r="N671" s="37">
        <v>585000</v>
      </c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</row>
    <row r="672" spans="2:53" s="51" customFormat="1" ht="38.25">
      <c r="B672" s="7" t="s">
        <v>2247</v>
      </c>
      <c r="C672" s="127" t="s">
        <v>2248</v>
      </c>
      <c r="D672" s="127" t="s">
        <v>2244</v>
      </c>
      <c r="E672" s="127" t="s">
        <v>2249</v>
      </c>
      <c r="F672" s="127" t="s">
        <v>2250</v>
      </c>
      <c r="G672" s="11" t="s">
        <v>480</v>
      </c>
      <c r="H672" s="56">
        <v>20</v>
      </c>
      <c r="I672" s="20">
        <v>170000</v>
      </c>
      <c r="J672" s="1" t="s">
        <v>4338</v>
      </c>
      <c r="K672" s="37" t="s">
        <v>4177</v>
      </c>
      <c r="L672" s="37"/>
      <c r="M672" s="37">
        <v>15.29</v>
      </c>
      <c r="N672" s="37">
        <v>150042.59</v>
      </c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</row>
    <row r="673" spans="2:57" s="51" customFormat="1" ht="38.25">
      <c r="B673" s="7" t="s">
        <v>2251</v>
      </c>
      <c r="C673" s="127" t="s">
        <v>2248</v>
      </c>
      <c r="D673" s="127" t="s">
        <v>2244</v>
      </c>
      <c r="E673" s="127" t="s">
        <v>2249</v>
      </c>
      <c r="F673" s="25" t="s">
        <v>2252</v>
      </c>
      <c r="G673" s="11" t="s">
        <v>480</v>
      </c>
      <c r="H673" s="56">
        <v>20</v>
      </c>
      <c r="I673" s="20">
        <v>129928.57</v>
      </c>
      <c r="J673" s="1" t="s">
        <v>4338</v>
      </c>
      <c r="K673" s="37" t="s">
        <v>4177</v>
      </c>
      <c r="L673" s="37"/>
      <c r="M673" s="37"/>
      <c r="N673" s="37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</row>
    <row r="674" spans="2:57" s="51" customFormat="1" ht="38.25">
      <c r="B674" s="7" t="s">
        <v>2253</v>
      </c>
      <c r="C674" s="127" t="s">
        <v>2248</v>
      </c>
      <c r="D674" s="127" t="s">
        <v>2244</v>
      </c>
      <c r="E674" s="127" t="s">
        <v>2249</v>
      </c>
      <c r="F674" s="127" t="s">
        <v>2254</v>
      </c>
      <c r="G674" s="11" t="s">
        <v>480</v>
      </c>
      <c r="H674" s="56">
        <v>20</v>
      </c>
      <c r="I674" s="20">
        <v>129928.57</v>
      </c>
      <c r="J674" s="1" t="s">
        <v>4338</v>
      </c>
      <c r="K674" s="37" t="s">
        <v>4177</v>
      </c>
      <c r="L674" s="37"/>
      <c r="M674" s="37">
        <v>9.15</v>
      </c>
      <c r="N674" s="37">
        <v>133000</v>
      </c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</row>
    <row r="675" spans="2:57" s="51" customFormat="1" ht="38.25">
      <c r="B675" s="7" t="s">
        <v>2255</v>
      </c>
      <c r="C675" s="127" t="s">
        <v>2248</v>
      </c>
      <c r="D675" s="127" t="s">
        <v>2244</v>
      </c>
      <c r="E675" s="127" t="s">
        <v>2249</v>
      </c>
      <c r="F675" s="127" t="s">
        <v>2256</v>
      </c>
      <c r="G675" s="11" t="s">
        <v>480</v>
      </c>
      <c r="H675" s="56">
        <v>20</v>
      </c>
      <c r="I675" s="20">
        <v>170000</v>
      </c>
      <c r="J675" s="1" t="s">
        <v>4338</v>
      </c>
      <c r="K675" s="37" t="s">
        <v>4177</v>
      </c>
      <c r="L675" s="37"/>
      <c r="M675" s="37">
        <v>4.47</v>
      </c>
      <c r="N675" s="37">
        <v>167025.06</v>
      </c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</row>
    <row r="676" spans="2:57" s="51" customFormat="1" ht="38.25">
      <c r="B676" s="7" t="s">
        <v>2257</v>
      </c>
      <c r="C676" s="127" t="s">
        <v>2248</v>
      </c>
      <c r="D676" s="127" t="s">
        <v>2244</v>
      </c>
      <c r="E676" s="127" t="s">
        <v>2249</v>
      </c>
      <c r="F676" s="127" t="s">
        <v>2258</v>
      </c>
      <c r="G676" s="11" t="s">
        <v>480</v>
      </c>
      <c r="H676" s="56">
        <v>20</v>
      </c>
      <c r="I676" s="20">
        <v>170000</v>
      </c>
      <c r="J676" s="1" t="s">
        <v>4338</v>
      </c>
      <c r="K676" s="37" t="s">
        <v>4177</v>
      </c>
      <c r="L676" s="37"/>
      <c r="M676" s="37">
        <v>188.03800000000001</v>
      </c>
      <c r="N676" s="37">
        <v>165816.07</v>
      </c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</row>
    <row r="677" spans="2:57" s="51" customFormat="1" ht="63.75">
      <c r="B677" s="7" t="s">
        <v>2259</v>
      </c>
      <c r="C677" s="48" t="s">
        <v>2260</v>
      </c>
      <c r="D677" s="25" t="s">
        <v>2261</v>
      </c>
      <c r="E677" s="25" t="s">
        <v>2262</v>
      </c>
      <c r="F677" s="25" t="s">
        <v>2263</v>
      </c>
      <c r="G677" s="26" t="s">
        <v>51</v>
      </c>
      <c r="H677" s="8">
        <v>24</v>
      </c>
      <c r="I677" s="19">
        <v>53500</v>
      </c>
      <c r="J677" s="1"/>
      <c r="K677" s="37"/>
      <c r="L677" s="37"/>
      <c r="M677" s="37"/>
      <c r="N677" s="37"/>
      <c r="O677" s="11" t="s">
        <v>4181</v>
      </c>
      <c r="P677" s="13" t="s">
        <v>4177</v>
      </c>
      <c r="Q677" s="13"/>
      <c r="R677" s="7">
        <v>16</v>
      </c>
      <c r="S677" s="7">
        <f>10200*4.81</f>
        <v>49061.999999999993</v>
      </c>
      <c r="T677" s="8" t="s">
        <v>4181</v>
      </c>
      <c r="U677" s="10" t="s">
        <v>4177</v>
      </c>
      <c r="V677" s="7">
        <v>4</v>
      </c>
      <c r="W677" s="7">
        <v>54779.1</v>
      </c>
      <c r="X677" s="13"/>
      <c r="Y677" s="13"/>
      <c r="Z677" s="52"/>
      <c r="AA677" s="52"/>
      <c r="AB677" s="10"/>
      <c r="AC677" s="10"/>
      <c r="AD677" s="10"/>
      <c r="AE677" s="10"/>
    </row>
    <row r="678" spans="2:57" s="51" customFormat="1" ht="63.75">
      <c r="B678" s="7" t="s">
        <v>2264</v>
      </c>
      <c r="C678" s="48" t="s">
        <v>2260</v>
      </c>
      <c r="D678" s="25" t="s">
        <v>2261</v>
      </c>
      <c r="E678" s="62" t="s">
        <v>2262</v>
      </c>
      <c r="F678" s="25" t="s">
        <v>2265</v>
      </c>
      <c r="G678" s="26" t="s">
        <v>51</v>
      </c>
      <c r="H678" s="8">
        <v>14</v>
      </c>
      <c r="I678" s="19">
        <v>56175</v>
      </c>
      <c r="J678" s="1"/>
      <c r="K678" s="37"/>
      <c r="L678" s="37"/>
      <c r="M678" s="37"/>
      <c r="N678" s="37"/>
      <c r="O678" s="11" t="s">
        <v>4181</v>
      </c>
      <c r="P678" s="13" t="s">
        <v>4177</v>
      </c>
      <c r="Q678" s="13"/>
      <c r="R678" s="7">
        <v>16</v>
      </c>
      <c r="S678" s="7">
        <f>11550*4.81</f>
        <v>55555.499999999993</v>
      </c>
      <c r="T678" s="8" t="s">
        <v>4181</v>
      </c>
      <c r="U678" s="10" t="s">
        <v>4177</v>
      </c>
      <c r="V678" s="7">
        <v>4</v>
      </c>
      <c r="W678" s="7">
        <v>61177</v>
      </c>
      <c r="X678" s="13"/>
      <c r="Y678" s="13"/>
      <c r="Z678" s="52"/>
      <c r="AA678" s="52"/>
      <c r="AB678" s="10"/>
      <c r="AC678" s="10"/>
      <c r="AD678" s="10"/>
      <c r="AE678" s="10"/>
    </row>
    <row r="679" spans="2:57" s="51" customFormat="1" ht="63.75">
      <c r="B679" s="7" t="s">
        <v>2266</v>
      </c>
      <c r="C679" s="48" t="s">
        <v>2260</v>
      </c>
      <c r="D679" s="25" t="s">
        <v>2261</v>
      </c>
      <c r="E679" s="25" t="s">
        <v>2262</v>
      </c>
      <c r="F679" s="25" t="s">
        <v>2267</v>
      </c>
      <c r="G679" s="26" t="s">
        <v>51</v>
      </c>
      <c r="H679" s="8">
        <v>2</v>
      </c>
      <c r="I679" s="19">
        <v>56175</v>
      </c>
      <c r="J679" s="1"/>
      <c r="K679" s="37"/>
      <c r="L679" s="37"/>
      <c r="M679" s="37"/>
      <c r="N679" s="37"/>
      <c r="O679" s="13"/>
      <c r="P679" s="13"/>
      <c r="Q679" s="13"/>
      <c r="R679" s="52"/>
      <c r="S679" s="52"/>
      <c r="T679" s="13"/>
      <c r="U679" s="58"/>
      <c r="V679" s="53"/>
      <c r="W679" s="53"/>
      <c r="X679" s="13"/>
      <c r="Y679" s="13"/>
      <c r="Z679" s="52"/>
      <c r="AA679" s="52"/>
      <c r="AB679" s="10"/>
      <c r="AC679" s="10"/>
      <c r="AD679" s="10"/>
      <c r="AE679" s="10"/>
    </row>
    <row r="680" spans="2:57" s="51" customFormat="1" ht="63.75">
      <c r="B680" s="7" t="s">
        <v>2268</v>
      </c>
      <c r="C680" s="48" t="s">
        <v>2260</v>
      </c>
      <c r="D680" s="25" t="s">
        <v>2261</v>
      </c>
      <c r="E680" s="62" t="s">
        <v>2262</v>
      </c>
      <c r="F680" s="25" t="s">
        <v>2269</v>
      </c>
      <c r="G680" s="26" t="s">
        <v>51</v>
      </c>
      <c r="H680" s="8">
        <v>12</v>
      </c>
      <c r="I680" s="19">
        <v>56175</v>
      </c>
      <c r="J680" s="1"/>
      <c r="K680" s="37"/>
      <c r="L680" s="37"/>
      <c r="M680" s="37"/>
      <c r="N680" s="37"/>
      <c r="O680" s="11" t="s">
        <v>4181</v>
      </c>
      <c r="P680" s="13" t="s">
        <v>4177</v>
      </c>
      <c r="Q680" s="13"/>
      <c r="R680" s="7">
        <v>16</v>
      </c>
      <c r="S680" s="7">
        <f>11900*4.81</f>
        <v>57238.999999999993</v>
      </c>
      <c r="T680" s="8" t="s">
        <v>4181</v>
      </c>
      <c r="U680" s="10" t="s">
        <v>4177</v>
      </c>
      <c r="V680" s="7">
        <v>4</v>
      </c>
      <c r="W680" s="7">
        <v>201884.1</v>
      </c>
      <c r="X680" s="13"/>
      <c r="Y680" s="13"/>
      <c r="Z680" s="52"/>
      <c r="AA680" s="52"/>
      <c r="AB680" s="10"/>
      <c r="AC680" s="10"/>
      <c r="AD680" s="10"/>
      <c r="AE680" s="10"/>
    </row>
    <row r="681" spans="2:57" s="51" customFormat="1" ht="63.75">
      <c r="B681" s="7" t="s">
        <v>2270</v>
      </c>
      <c r="C681" s="48" t="s">
        <v>2260</v>
      </c>
      <c r="D681" s="25" t="s">
        <v>2261</v>
      </c>
      <c r="E681" s="62" t="s">
        <v>2262</v>
      </c>
      <c r="F681" s="25" t="s">
        <v>2271</v>
      </c>
      <c r="G681" s="26" t="s">
        <v>51</v>
      </c>
      <c r="H681" s="8">
        <v>2</v>
      </c>
      <c r="I681" s="19">
        <v>56175</v>
      </c>
      <c r="J681" s="1"/>
      <c r="K681" s="37"/>
      <c r="L681" s="37"/>
      <c r="M681" s="37"/>
      <c r="N681" s="37"/>
      <c r="O681" s="11" t="s">
        <v>4181</v>
      </c>
      <c r="P681" s="13" t="s">
        <v>4177</v>
      </c>
      <c r="Q681" s="13"/>
      <c r="R681" s="52">
        <v>10</v>
      </c>
      <c r="S681" s="7">
        <f>11000*4.81</f>
        <v>52909.999999999993</v>
      </c>
      <c r="T681" s="8" t="s">
        <v>4181</v>
      </c>
      <c r="U681" s="10" t="s">
        <v>4177</v>
      </c>
      <c r="V681" s="7">
        <v>3</v>
      </c>
      <c r="W681" s="7">
        <v>58048.1</v>
      </c>
      <c r="X681" s="13"/>
      <c r="Y681" s="13"/>
      <c r="Z681" s="52"/>
      <c r="AA681" s="52"/>
      <c r="AB681" s="10"/>
      <c r="AC681" s="10"/>
      <c r="AD681" s="10"/>
      <c r="AE681" s="10"/>
    </row>
    <row r="682" spans="2:57" s="51" customFormat="1" ht="63.75">
      <c r="B682" s="7" t="s">
        <v>2272</v>
      </c>
      <c r="C682" s="48" t="s">
        <v>2260</v>
      </c>
      <c r="D682" s="183" t="s">
        <v>2261</v>
      </c>
      <c r="E682" s="25" t="s">
        <v>2262</v>
      </c>
      <c r="F682" s="25" t="s">
        <v>2273</v>
      </c>
      <c r="G682" s="26" t="s">
        <v>51</v>
      </c>
      <c r="H682" s="8">
        <v>2</v>
      </c>
      <c r="I682" s="19">
        <v>25145</v>
      </c>
      <c r="J682" s="1"/>
      <c r="K682" s="37"/>
      <c r="L682" s="37"/>
      <c r="M682" s="37"/>
      <c r="N682" s="37"/>
      <c r="O682" s="11" t="s">
        <v>4181</v>
      </c>
      <c r="P682" s="13" t="s">
        <v>4177</v>
      </c>
      <c r="Q682" s="13"/>
      <c r="R682" s="52">
        <v>9</v>
      </c>
      <c r="S682" s="7">
        <f>4900*4.81</f>
        <v>23568.999999999996</v>
      </c>
      <c r="T682" s="8" t="s">
        <v>4181</v>
      </c>
      <c r="U682" s="10"/>
      <c r="V682" s="7">
        <v>17</v>
      </c>
      <c r="W682" s="7">
        <v>24500</v>
      </c>
      <c r="X682" s="13"/>
      <c r="Y682" s="13"/>
      <c r="Z682" s="52"/>
      <c r="AA682" s="52"/>
      <c r="AB682" s="10"/>
      <c r="AC682" s="10"/>
      <c r="AD682" s="10"/>
      <c r="AE682" s="10"/>
    </row>
    <row r="683" spans="2:57" s="51" customFormat="1" ht="63.75">
      <c r="B683" s="7" t="s">
        <v>2274</v>
      </c>
      <c r="C683" s="48" t="s">
        <v>2260</v>
      </c>
      <c r="D683" s="25" t="s">
        <v>2261</v>
      </c>
      <c r="E683" s="25" t="s">
        <v>2262</v>
      </c>
      <c r="F683" s="25" t="s">
        <v>2275</v>
      </c>
      <c r="G683" s="26" t="s">
        <v>51</v>
      </c>
      <c r="H683" s="8">
        <v>2</v>
      </c>
      <c r="I683" s="19">
        <v>22470</v>
      </c>
      <c r="J683" s="1"/>
      <c r="K683" s="37"/>
      <c r="L683" s="37"/>
      <c r="M683" s="37"/>
      <c r="N683" s="37"/>
      <c r="O683" s="11" t="s">
        <v>4181</v>
      </c>
      <c r="P683" s="13" t="s">
        <v>4177</v>
      </c>
      <c r="Q683" s="13"/>
      <c r="R683" s="53">
        <v>9</v>
      </c>
      <c r="S683" s="7">
        <f>3900*4.81</f>
        <v>18759</v>
      </c>
      <c r="T683" s="13"/>
      <c r="U683" s="58"/>
      <c r="V683" s="53"/>
      <c r="W683" s="53"/>
      <c r="X683" s="13"/>
      <c r="Y683" s="58"/>
      <c r="Z683" s="53"/>
      <c r="AA683" s="53"/>
      <c r="AB683" s="10"/>
      <c r="AC683" s="10"/>
      <c r="AD683" s="10"/>
      <c r="AE683" s="10"/>
    </row>
    <row r="684" spans="2:57" s="51" customFormat="1" ht="76.5">
      <c r="B684" s="7" t="s">
        <v>2276</v>
      </c>
      <c r="C684" s="70" t="s">
        <v>2277</v>
      </c>
      <c r="D684" s="25" t="s">
        <v>2278</v>
      </c>
      <c r="E684" s="25" t="s">
        <v>2279</v>
      </c>
      <c r="F684" s="71" t="s">
        <v>2280</v>
      </c>
      <c r="G684" s="13" t="s">
        <v>125</v>
      </c>
      <c r="H684" s="80">
        <v>3000</v>
      </c>
      <c r="I684" s="81">
        <v>122</v>
      </c>
      <c r="J684" s="1" t="s">
        <v>4371</v>
      </c>
      <c r="K684" s="37" t="s">
        <v>4191</v>
      </c>
      <c r="L684" s="37"/>
      <c r="M684" s="37">
        <v>1000</v>
      </c>
      <c r="N684" s="37">
        <v>114.28</v>
      </c>
      <c r="O684" s="13" t="s">
        <v>4427</v>
      </c>
      <c r="P684" s="13"/>
      <c r="Q684" s="13"/>
      <c r="R684" s="53">
        <v>3000</v>
      </c>
      <c r="S684" s="124">
        <v>128</v>
      </c>
      <c r="T684" s="8" t="s">
        <v>4427</v>
      </c>
      <c r="U684" s="10"/>
      <c r="V684" s="7">
        <v>3000</v>
      </c>
      <c r="W684" s="7">
        <v>128</v>
      </c>
      <c r="X684" s="13"/>
      <c r="Y684" s="58"/>
      <c r="Z684" s="53"/>
      <c r="AA684" s="53"/>
      <c r="AB684" s="10"/>
      <c r="AC684" s="10"/>
      <c r="AD684" s="10"/>
      <c r="AE684" s="10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</row>
    <row r="685" spans="2:57" s="51" customFormat="1" ht="63.75">
      <c r="B685" s="7" t="s">
        <v>2281</v>
      </c>
      <c r="C685" s="48" t="s">
        <v>2282</v>
      </c>
      <c r="D685" s="25" t="s">
        <v>2283</v>
      </c>
      <c r="E685" s="25" t="s">
        <v>2284</v>
      </c>
      <c r="F685" s="44" t="s">
        <v>2285</v>
      </c>
      <c r="G685" s="26" t="s">
        <v>51</v>
      </c>
      <c r="H685" s="26">
        <v>5</v>
      </c>
      <c r="I685" s="20">
        <v>24800</v>
      </c>
      <c r="J685" s="1" t="s">
        <v>4312</v>
      </c>
      <c r="K685" s="37" t="s">
        <v>4204</v>
      </c>
      <c r="L685" s="37"/>
      <c r="M685" s="37">
        <v>4</v>
      </c>
      <c r="N685" s="37">
        <v>20330.36</v>
      </c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69"/>
    </row>
    <row r="686" spans="2:57" s="51" customFormat="1" ht="63.75">
      <c r="B686" s="7" t="s">
        <v>2286</v>
      </c>
      <c r="C686" s="48" t="s">
        <v>2282</v>
      </c>
      <c r="D686" s="25" t="s">
        <v>2283</v>
      </c>
      <c r="E686" s="25" t="s">
        <v>2284</v>
      </c>
      <c r="F686" s="44" t="s">
        <v>2285</v>
      </c>
      <c r="G686" s="26" t="s">
        <v>51</v>
      </c>
      <c r="H686" s="26">
        <v>2</v>
      </c>
      <c r="I686" s="20">
        <v>66900</v>
      </c>
      <c r="J686" s="1"/>
      <c r="K686" s="37"/>
      <c r="L686" s="37"/>
      <c r="M686" s="37"/>
      <c r="N686" s="37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69"/>
      <c r="AY686" s="69"/>
      <c r="AZ686" s="69"/>
      <c r="BA686" s="69"/>
    </row>
    <row r="687" spans="2:57" s="51" customFormat="1" ht="63.75">
      <c r="B687" s="7" t="s">
        <v>2287</v>
      </c>
      <c r="C687" s="48" t="s">
        <v>2282</v>
      </c>
      <c r="D687" s="25" t="s">
        <v>2283</v>
      </c>
      <c r="E687" s="25" t="s">
        <v>2284</v>
      </c>
      <c r="F687" s="44" t="s">
        <v>2285</v>
      </c>
      <c r="G687" s="26" t="s">
        <v>51</v>
      </c>
      <c r="H687" s="26">
        <v>5</v>
      </c>
      <c r="I687" s="20">
        <v>31200</v>
      </c>
      <c r="J687" s="1"/>
      <c r="K687" s="37"/>
      <c r="L687" s="37"/>
      <c r="M687" s="37"/>
      <c r="N687" s="37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  <c r="AS687" s="69"/>
      <c r="AT687" s="69"/>
      <c r="AU687" s="69"/>
      <c r="AV687" s="69"/>
      <c r="AW687" s="69"/>
      <c r="AX687" s="69"/>
      <c r="AY687" s="69"/>
      <c r="AZ687" s="69"/>
      <c r="BA687" s="69"/>
    </row>
    <row r="688" spans="2:57" s="51" customFormat="1" ht="63.75">
      <c r="B688" s="7" t="s">
        <v>2288</v>
      </c>
      <c r="C688" s="48" t="s">
        <v>2282</v>
      </c>
      <c r="D688" s="25" t="s">
        <v>2283</v>
      </c>
      <c r="E688" s="25" t="s">
        <v>2284</v>
      </c>
      <c r="F688" s="44" t="s">
        <v>2285</v>
      </c>
      <c r="G688" s="26" t="s">
        <v>51</v>
      </c>
      <c r="H688" s="26">
        <v>5</v>
      </c>
      <c r="I688" s="20">
        <v>33800</v>
      </c>
      <c r="J688" s="1"/>
      <c r="K688" s="37"/>
      <c r="L688" s="37"/>
      <c r="M688" s="37"/>
      <c r="N688" s="37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  <c r="AS688" s="69"/>
      <c r="AT688" s="69"/>
      <c r="AU688" s="69"/>
      <c r="AV688" s="69"/>
      <c r="AW688" s="69"/>
      <c r="AX688" s="69"/>
      <c r="AY688" s="69"/>
      <c r="AZ688" s="69"/>
      <c r="BA688" s="69"/>
    </row>
    <row r="689" spans="2:57" s="51" customFormat="1" ht="63.75">
      <c r="B689" s="7" t="s">
        <v>2289</v>
      </c>
      <c r="C689" s="48" t="s">
        <v>2282</v>
      </c>
      <c r="D689" s="25" t="s">
        <v>2283</v>
      </c>
      <c r="E689" s="25" t="s">
        <v>2284</v>
      </c>
      <c r="F689" s="44" t="s">
        <v>2285</v>
      </c>
      <c r="G689" s="26" t="s">
        <v>51</v>
      </c>
      <c r="H689" s="26">
        <v>5</v>
      </c>
      <c r="I689" s="20">
        <v>49900</v>
      </c>
      <c r="J689" s="1"/>
      <c r="K689" s="37"/>
      <c r="L689" s="37"/>
      <c r="M689" s="37"/>
      <c r="N689" s="37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69"/>
      <c r="AY689" s="69"/>
      <c r="AZ689" s="69"/>
      <c r="BA689" s="69"/>
    </row>
    <row r="690" spans="2:57" s="51" customFormat="1" ht="38.25">
      <c r="B690" s="7" t="s">
        <v>2290</v>
      </c>
      <c r="C690" s="25" t="s">
        <v>2291</v>
      </c>
      <c r="D690" s="25" t="s">
        <v>2292</v>
      </c>
      <c r="E690" s="25" t="s">
        <v>2293</v>
      </c>
      <c r="F690" s="44" t="s">
        <v>2294</v>
      </c>
      <c r="G690" s="11" t="s">
        <v>480</v>
      </c>
      <c r="H690" s="56">
        <v>0.5</v>
      </c>
      <c r="I690" s="20">
        <v>1232000</v>
      </c>
      <c r="J690" s="1" t="s">
        <v>4338</v>
      </c>
      <c r="K690" s="37" t="s">
        <v>4177</v>
      </c>
      <c r="L690" s="37"/>
      <c r="M690" s="37">
        <v>2.59</v>
      </c>
      <c r="N690" s="37">
        <v>1071428.57</v>
      </c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</row>
    <row r="691" spans="2:57" s="51" customFormat="1" ht="38.25">
      <c r="B691" s="7" t="s">
        <v>2295</v>
      </c>
      <c r="C691" s="127" t="s">
        <v>2296</v>
      </c>
      <c r="D691" s="127" t="s">
        <v>2297</v>
      </c>
      <c r="E691" s="127" t="s">
        <v>2298</v>
      </c>
      <c r="F691" s="127" t="s">
        <v>2299</v>
      </c>
      <c r="G691" s="11" t="s">
        <v>480</v>
      </c>
      <c r="H691" s="56">
        <v>0.2</v>
      </c>
      <c r="I691" s="1">
        <v>2215000</v>
      </c>
      <c r="J691" s="37"/>
      <c r="K691" s="37"/>
      <c r="L691" s="37"/>
      <c r="M691" s="37"/>
      <c r="N691" s="37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</row>
    <row r="692" spans="2:57" s="51" customFormat="1" ht="38.25">
      <c r="B692" s="7" t="s">
        <v>2300</v>
      </c>
      <c r="C692" s="127" t="s">
        <v>2301</v>
      </c>
      <c r="D692" s="127" t="s">
        <v>2297</v>
      </c>
      <c r="E692" s="127" t="s">
        <v>2302</v>
      </c>
      <c r="F692" s="127" t="s">
        <v>2299</v>
      </c>
      <c r="G692" s="11" t="s">
        <v>480</v>
      </c>
      <c r="H692" s="56">
        <v>0.2</v>
      </c>
      <c r="I692" s="20">
        <v>2215000</v>
      </c>
      <c r="J692" s="1"/>
      <c r="K692" s="37"/>
      <c r="L692" s="37"/>
      <c r="M692" s="37"/>
      <c r="N692" s="37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</row>
    <row r="693" spans="2:57" s="17" customFormat="1" ht="38.25">
      <c r="B693" s="7" t="s">
        <v>2303</v>
      </c>
      <c r="C693" s="127" t="s">
        <v>2304</v>
      </c>
      <c r="D693" s="127" t="s">
        <v>2297</v>
      </c>
      <c r="E693" s="127" t="s">
        <v>2305</v>
      </c>
      <c r="F693" s="127" t="s">
        <v>2299</v>
      </c>
      <c r="G693" s="11" t="s">
        <v>480</v>
      </c>
      <c r="H693" s="56">
        <v>0.2</v>
      </c>
      <c r="I693" s="20">
        <v>2215000</v>
      </c>
      <c r="J693" s="1" t="s">
        <v>4338</v>
      </c>
      <c r="K693" s="37" t="s">
        <v>4177</v>
      </c>
      <c r="L693" s="37"/>
      <c r="M693" s="37">
        <v>0.02</v>
      </c>
      <c r="N693" s="37">
        <v>2392860.4700000002</v>
      </c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51"/>
      <c r="BC693" s="51"/>
      <c r="BD693" s="51"/>
      <c r="BE693" s="51"/>
    </row>
    <row r="694" spans="2:57" s="51" customFormat="1" ht="38.25">
      <c r="B694" s="7" t="s">
        <v>2306</v>
      </c>
      <c r="C694" s="127" t="s">
        <v>2307</v>
      </c>
      <c r="D694" s="127" t="s">
        <v>2297</v>
      </c>
      <c r="E694" s="127" t="s">
        <v>2308</v>
      </c>
      <c r="F694" s="127" t="s">
        <v>2299</v>
      </c>
      <c r="G694" s="11" t="s">
        <v>480</v>
      </c>
      <c r="H694" s="56">
        <v>0.4</v>
      </c>
      <c r="I694" s="20">
        <v>2215000</v>
      </c>
      <c r="J694" s="1"/>
      <c r="K694" s="37"/>
      <c r="L694" s="37"/>
      <c r="M694" s="37"/>
      <c r="N694" s="37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</row>
    <row r="695" spans="2:57" s="51" customFormat="1" ht="38.25">
      <c r="B695" s="7" t="s">
        <v>2309</v>
      </c>
      <c r="C695" s="127" t="s">
        <v>2310</v>
      </c>
      <c r="D695" s="127" t="s">
        <v>2297</v>
      </c>
      <c r="E695" s="127" t="s">
        <v>2311</v>
      </c>
      <c r="F695" s="127" t="s">
        <v>2312</v>
      </c>
      <c r="G695" s="11" t="s">
        <v>480</v>
      </c>
      <c r="H695" s="56">
        <v>1</v>
      </c>
      <c r="I695" s="20">
        <v>2215000</v>
      </c>
      <c r="J695" s="1" t="s">
        <v>4338</v>
      </c>
      <c r="K695" s="37" t="s">
        <v>4177</v>
      </c>
      <c r="L695" s="37"/>
      <c r="M695" s="37">
        <v>0.11</v>
      </c>
      <c r="N695" s="37">
        <v>2008927.27</v>
      </c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</row>
    <row r="696" spans="2:57" s="51" customFormat="1" ht="38.25">
      <c r="B696" s="7" t="s">
        <v>2313</v>
      </c>
      <c r="C696" s="127" t="s">
        <v>2314</v>
      </c>
      <c r="D696" s="127" t="s">
        <v>2297</v>
      </c>
      <c r="E696" s="127" t="s">
        <v>2315</v>
      </c>
      <c r="F696" s="127" t="s">
        <v>2312</v>
      </c>
      <c r="G696" s="11" t="s">
        <v>480</v>
      </c>
      <c r="H696" s="56">
        <v>1</v>
      </c>
      <c r="I696" s="20">
        <v>2215000</v>
      </c>
      <c r="J696" s="1" t="s">
        <v>4338</v>
      </c>
      <c r="K696" s="37" t="s">
        <v>4177</v>
      </c>
      <c r="L696" s="37"/>
      <c r="M696" s="37">
        <v>0.31</v>
      </c>
      <c r="N696" s="37">
        <v>2124443.23</v>
      </c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</row>
    <row r="697" spans="2:57" s="51" customFormat="1" ht="102">
      <c r="B697" s="7" t="s">
        <v>2316</v>
      </c>
      <c r="C697" s="25" t="s">
        <v>2317</v>
      </c>
      <c r="D697" s="25" t="s">
        <v>2318</v>
      </c>
      <c r="E697" s="25" t="s">
        <v>2319</v>
      </c>
      <c r="F697" s="25" t="s">
        <v>2320</v>
      </c>
      <c r="G697" s="26" t="s">
        <v>51</v>
      </c>
      <c r="H697" s="10">
        <v>22</v>
      </c>
      <c r="I697" s="19">
        <v>34216</v>
      </c>
      <c r="J697" s="1" t="s">
        <v>4372</v>
      </c>
      <c r="K697" s="37" t="s">
        <v>4177</v>
      </c>
      <c r="L697" s="37"/>
      <c r="M697" s="37">
        <v>17</v>
      </c>
      <c r="N697" s="37">
        <v>32000</v>
      </c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</row>
    <row r="698" spans="2:57" s="51" customFormat="1" ht="25.5">
      <c r="B698" s="7" t="s">
        <v>2321</v>
      </c>
      <c r="C698" s="25" t="s">
        <v>2322</v>
      </c>
      <c r="D698" s="25" t="s">
        <v>2323</v>
      </c>
      <c r="E698" s="25" t="s">
        <v>2324</v>
      </c>
      <c r="F698" s="44" t="s">
        <v>2325</v>
      </c>
      <c r="G698" s="26" t="s">
        <v>51</v>
      </c>
      <c r="H698" s="7">
        <v>300</v>
      </c>
      <c r="I698" s="19">
        <v>35</v>
      </c>
      <c r="J698" s="1" t="s">
        <v>4312</v>
      </c>
      <c r="K698" s="37" t="s">
        <v>4177</v>
      </c>
      <c r="L698" s="37"/>
      <c r="M698" s="37">
        <v>15</v>
      </c>
      <c r="N698" s="37">
        <v>26.87</v>
      </c>
      <c r="O698" s="13" t="s">
        <v>4185</v>
      </c>
      <c r="P698" s="8" t="s">
        <v>4177</v>
      </c>
      <c r="Q698" s="8"/>
      <c r="R698" s="7">
        <v>20</v>
      </c>
      <c r="S698" s="7">
        <v>20</v>
      </c>
      <c r="T698" s="8"/>
      <c r="U698" s="10"/>
      <c r="V698" s="7"/>
      <c r="W698" s="7"/>
      <c r="X698" s="8"/>
      <c r="Y698" s="10"/>
      <c r="Z698" s="7"/>
      <c r="AA698" s="7"/>
      <c r="AB698" s="10"/>
      <c r="AC698" s="10"/>
      <c r="AD698" s="10"/>
      <c r="AE698" s="10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  <c r="AS698" s="69"/>
      <c r="AT698" s="69"/>
      <c r="AU698" s="69"/>
      <c r="AV698" s="69"/>
      <c r="AW698" s="69"/>
      <c r="AX698" s="69"/>
      <c r="AY698" s="69"/>
      <c r="AZ698" s="69"/>
      <c r="BA698" s="69"/>
    </row>
    <row r="699" spans="2:57" s="51" customFormat="1" ht="63.75">
      <c r="B699" s="7" t="s">
        <v>2326</v>
      </c>
      <c r="C699" s="25" t="s">
        <v>2327</v>
      </c>
      <c r="D699" s="25" t="s">
        <v>2328</v>
      </c>
      <c r="E699" s="25" t="s">
        <v>2329</v>
      </c>
      <c r="F699" s="44" t="s">
        <v>1189</v>
      </c>
      <c r="G699" s="26" t="s">
        <v>51</v>
      </c>
      <c r="H699" s="7">
        <v>60</v>
      </c>
      <c r="I699" s="19">
        <v>600</v>
      </c>
      <c r="J699" s="1" t="s">
        <v>4312</v>
      </c>
      <c r="K699" s="37" t="s">
        <v>4204</v>
      </c>
      <c r="L699" s="37"/>
      <c r="M699" s="37">
        <v>15</v>
      </c>
      <c r="N699" s="37">
        <v>357.04</v>
      </c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69"/>
      <c r="AY699" s="69"/>
      <c r="AZ699" s="69"/>
      <c r="BA699" s="69"/>
    </row>
    <row r="700" spans="2:57" s="51" customFormat="1" ht="51">
      <c r="B700" s="7" t="s">
        <v>2330</v>
      </c>
      <c r="C700" s="25" t="s">
        <v>2331</v>
      </c>
      <c r="D700" s="25" t="s">
        <v>2332</v>
      </c>
      <c r="E700" s="25" t="s">
        <v>2333</v>
      </c>
      <c r="F700" s="25" t="s">
        <v>2334</v>
      </c>
      <c r="G700" s="26" t="s">
        <v>51</v>
      </c>
      <c r="H700" s="8">
        <v>12</v>
      </c>
      <c r="I700" s="19">
        <v>199068</v>
      </c>
      <c r="J700" s="1" t="s">
        <v>4373</v>
      </c>
      <c r="K700" s="37" t="s">
        <v>4177</v>
      </c>
      <c r="L700" s="37"/>
      <c r="M700" s="37">
        <v>4</v>
      </c>
      <c r="N700" s="37">
        <v>186145</v>
      </c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</row>
    <row r="701" spans="2:57" s="51" customFormat="1" ht="38.25">
      <c r="B701" s="7" t="s">
        <v>2335</v>
      </c>
      <c r="C701" s="54" t="s">
        <v>2336</v>
      </c>
      <c r="D701" s="25" t="s">
        <v>2337</v>
      </c>
      <c r="E701" s="25" t="s">
        <v>2338</v>
      </c>
      <c r="F701" s="54" t="s">
        <v>2339</v>
      </c>
      <c r="G701" s="123" t="s">
        <v>148</v>
      </c>
      <c r="H701" s="80">
        <v>500</v>
      </c>
      <c r="I701" s="81">
        <v>310</v>
      </c>
      <c r="J701" s="1"/>
      <c r="K701" s="37"/>
      <c r="L701" s="37"/>
      <c r="M701" s="37"/>
      <c r="N701" s="37"/>
      <c r="O701" s="13"/>
      <c r="P701" s="13"/>
      <c r="Q701" s="13"/>
      <c r="R701" s="53"/>
      <c r="S701" s="53"/>
      <c r="T701" s="8" t="s">
        <v>4428</v>
      </c>
      <c r="U701" s="10" t="s">
        <v>4177</v>
      </c>
      <c r="V701" s="7">
        <v>500</v>
      </c>
      <c r="W701" s="7">
        <v>316</v>
      </c>
      <c r="X701" s="13"/>
      <c r="Y701" s="58"/>
      <c r="Z701" s="53"/>
      <c r="AA701" s="53"/>
      <c r="AB701" s="10"/>
      <c r="AC701" s="10"/>
      <c r="AD701" s="10"/>
      <c r="AE701" s="10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</row>
    <row r="702" spans="2:57" s="51" customFormat="1" ht="63.75">
      <c r="B702" s="7" t="s">
        <v>2340</v>
      </c>
      <c r="C702" s="127" t="s">
        <v>2341</v>
      </c>
      <c r="D702" s="127" t="s">
        <v>2342</v>
      </c>
      <c r="E702" s="83" t="s">
        <v>2343</v>
      </c>
      <c r="F702" s="25" t="s">
        <v>2344</v>
      </c>
      <c r="G702" s="11" t="s">
        <v>184</v>
      </c>
      <c r="H702" s="26">
        <v>61.74</v>
      </c>
      <c r="I702" s="20">
        <v>2080</v>
      </c>
      <c r="J702" s="1"/>
      <c r="K702" s="37"/>
      <c r="L702" s="37"/>
      <c r="M702" s="37"/>
      <c r="N702" s="37"/>
      <c r="O702" s="11"/>
      <c r="P702" s="11"/>
      <c r="Q702" s="11"/>
      <c r="R702" s="7"/>
      <c r="S702" s="7"/>
      <c r="T702" s="8" t="s">
        <v>4429</v>
      </c>
      <c r="U702" s="10" t="s">
        <v>4177</v>
      </c>
      <c r="V702" s="7">
        <v>16</v>
      </c>
      <c r="W702" s="7">
        <v>1712.48</v>
      </c>
      <c r="X702" s="11"/>
      <c r="Y702" s="98"/>
      <c r="Z702" s="7"/>
      <c r="AA702" s="7"/>
      <c r="AB702" s="10"/>
      <c r="AC702" s="10"/>
      <c r="AD702" s="10"/>
      <c r="AE702" s="10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</row>
    <row r="703" spans="2:57" s="51" customFormat="1" ht="63.75">
      <c r="B703" s="7" t="s">
        <v>2345</v>
      </c>
      <c r="C703" s="127" t="s">
        <v>2341</v>
      </c>
      <c r="D703" s="127" t="s">
        <v>2342</v>
      </c>
      <c r="E703" s="83" t="s">
        <v>2343</v>
      </c>
      <c r="F703" s="25" t="s">
        <v>2346</v>
      </c>
      <c r="G703" s="11" t="s">
        <v>184</v>
      </c>
      <c r="H703" s="26">
        <v>135.27000000000001</v>
      </c>
      <c r="I703" s="20" t="s">
        <v>2347</v>
      </c>
      <c r="J703" s="1"/>
      <c r="K703" s="37"/>
      <c r="L703" s="37"/>
      <c r="M703" s="37"/>
      <c r="N703" s="37"/>
      <c r="O703" s="11"/>
      <c r="P703" s="11"/>
      <c r="Q703" s="11"/>
      <c r="R703" s="7"/>
      <c r="S703" s="7"/>
      <c r="T703" s="8" t="s">
        <v>4429</v>
      </c>
      <c r="U703" s="10" t="s">
        <v>4177</v>
      </c>
      <c r="V703" s="7">
        <v>82</v>
      </c>
      <c r="W703" s="7">
        <v>1808.8</v>
      </c>
      <c r="X703" s="11"/>
      <c r="Y703" s="98"/>
      <c r="Z703" s="7"/>
      <c r="AA703" s="7"/>
      <c r="AB703" s="10"/>
      <c r="AC703" s="10"/>
      <c r="AD703" s="10"/>
      <c r="AE703" s="10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</row>
    <row r="704" spans="2:57" s="51" customFormat="1" ht="63.75">
      <c r="B704" s="7" t="s">
        <v>2348</v>
      </c>
      <c r="C704" s="127" t="s">
        <v>2349</v>
      </c>
      <c r="D704" s="127" t="s">
        <v>2342</v>
      </c>
      <c r="E704" s="83" t="s">
        <v>2350</v>
      </c>
      <c r="F704" s="25" t="s">
        <v>2351</v>
      </c>
      <c r="G704" s="11" t="s">
        <v>184</v>
      </c>
      <c r="H704" s="26">
        <v>109.536</v>
      </c>
      <c r="I704" s="20" t="s">
        <v>2352</v>
      </c>
      <c r="J704" s="1" t="s">
        <v>4374</v>
      </c>
      <c r="K704" s="37" t="s">
        <v>4177</v>
      </c>
      <c r="L704" s="37"/>
      <c r="M704" s="37">
        <v>4.4000000000000004</v>
      </c>
      <c r="N704" s="37">
        <v>2982.95</v>
      </c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</row>
    <row r="705" spans="2:53" s="51" customFormat="1" ht="63.75">
      <c r="B705" s="7" t="s">
        <v>2353</v>
      </c>
      <c r="C705" s="127" t="s">
        <v>2349</v>
      </c>
      <c r="D705" s="127" t="s">
        <v>2342</v>
      </c>
      <c r="E705" s="83" t="s">
        <v>2350</v>
      </c>
      <c r="F705" s="25" t="s">
        <v>2354</v>
      </c>
      <c r="G705" s="11" t="s">
        <v>184</v>
      </c>
      <c r="H705" s="26">
        <v>28.52</v>
      </c>
      <c r="I705" s="20" t="s">
        <v>2355</v>
      </c>
      <c r="J705" s="1"/>
      <c r="K705" s="37"/>
      <c r="L705" s="37"/>
      <c r="M705" s="37"/>
      <c r="N705" s="37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</row>
    <row r="706" spans="2:53" s="51" customFormat="1" ht="63.75">
      <c r="B706" s="7" t="s">
        <v>2356</v>
      </c>
      <c r="C706" s="127" t="s">
        <v>2349</v>
      </c>
      <c r="D706" s="127" t="s">
        <v>2342</v>
      </c>
      <c r="E706" s="83" t="s">
        <v>2350</v>
      </c>
      <c r="F706" s="25" t="s">
        <v>2357</v>
      </c>
      <c r="G706" s="11" t="s">
        <v>184</v>
      </c>
      <c r="H706" s="26">
        <v>15.3</v>
      </c>
      <c r="I706" s="20" t="s">
        <v>2358</v>
      </c>
      <c r="J706" s="1"/>
      <c r="K706" s="37"/>
      <c r="L706" s="37"/>
      <c r="M706" s="37"/>
      <c r="N706" s="37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</row>
    <row r="707" spans="2:53" s="51" customFormat="1" ht="63.75">
      <c r="B707" s="7" t="s">
        <v>2359</v>
      </c>
      <c r="C707" s="127" t="s">
        <v>2349</v>
      </c>
      <c r="D707" s="127" t="s">
        <v>2342</v>
      </c>
      <c r="E707" s="83" t="s">
        <v>2350</v>
      </c>
      <c r="F707" s="25" t="s">
        <v>2360</v>
      </c>
      <c r="G707" s="11" t="s">
        <v>184</v>
      </c>
      <c r="H707" s="56">
        <v>36.4</v>
      </c>
      <c r="I707" s="20" t="s">
        <v>2361</v>
      </c>
      <c r="J707" s="1"/>
      <c r="K707" s="37"/>
      <c r="L707" s="37"/>
      <c r="M707" s="37"/>
      <c r="N707" s="37"/>
      <c r="O707" s="8" t="s">
        <v>4430</v>
      </c>
      <c r="P707" s="10" t="s">
        <v>4177</v>
      </c>
      <c r="Q707" s="11"/>
      <c r="R707" s="7" t="s">
        <v>4431</v>
      </c>
      <c r="S707" s="7" t="s">
        <v>4432</v>
      </c>
      <c r="T707" s="8" t="s">
        <v>4429</v>
      </c>
      <c r="U707" s="10" t="s">
        <v>4177</v>
      </c>
      <c r="V707" s="7">
        <v>26</v>
      </c>
      <c r="W707" s="7">
        <v>9008.16</v>
      </c>
      <c r="X707" s="11"/>
      <c r="Y707" s="98"/>
      <c r="Z707" s="7"/>
      <c r="AA707" s="7"/>
      <c r="AB707" s="10"/>
      <c r="AC707" s="10"/>
      <c r="AD707" s="10"/>
      <c r="AE707" s="10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</row>
    <row r="708" spans="2:53" s="51" customFormat="1" ht="63.75">
      <c r="B708" s="7" t="s">
        <v>2362</v>
      </c>
      <c r="C708" s="127" t="s">
        <v>2349</v>
      </c>
      <c r="D708" s="127" t="s">
        <v>2342</v>
      </c>
      <c r="E708" s="83" t="s">
        <v>2350</v>
      </c>
      <c r="F708" s="25" t="s">
        <v>2363</v>
      </c>
      <c r="G708" s="11" t="s">
        <v>184</v>
      </c>
      <c r="H708" s="1">
        <v>103.04</v>
      </c>
      <c r="I708" s="20" t="s">
        <v>2364</v>
      </c>
      <c r="J708" s="1"/>
      <c r="K708" s="37"/>
      <c r="L708" s="37"/>
      <c r="M708" s="37"/>
      <c r="N708" s="37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</row>
    <row r="709" spans="2:53" s="51" customFormat="1" ht="63.75">
      <c r="B709" s="7" t="s">
        <v>2365</v>
      </c>
      <c r="C709" s="127" t="s">
        <v>2366</v>
      </c>
      <c r="D709" s="127" t="s">
        <v>2342</v>
      </c>
      <c r="E709" s="83" t="s">
        <v>2367</v>
      </c>
      <c r="F709" s="25" t="s">
        <v>2368</v>
      </c>
      <c r="G709" s="11" t="s">
        <v>184</v>
      </c>
      <c r="H709" s="26">
        <v>49.98</v>
      </c>
      <c r="I709" s="20" t="s">
        <v>2369</v>
      </c>
      <c r="J709" s="1" t="s">
        <v>4375</v>
      </c>
      <c r="K709" s="37" t="s">
        <v>4177</v>
      </c>
      <c r="L709" s="37"/>
      <c r="M709" s="37">
        <v>87</v>
      </c>
      <c r="N709" s="37">
        <v>1424.11</v>
      </c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</row>
    <row r="710" spans="2:53" s="51" customFormat="1" ht="63.75">
      <c r="B710" s="7" t="s">
        <v>2370</v>
      </c>
      <c r="C710" s="127" t="s">
        <v>2366</v>
      </c>
      <c r="D710" s="127" t="s">
        <v>2342</v>
      </c>
      <c r="E710" s="83" t="s">
        <v>2367</v>
      </c>
      <c r="F710" s="25" t="s">
        <v>2371</v>
      </c>
      <c r="G710" s="11" t="s">
        <v>184</v>
      </c>
      <c r="H710" s="26">
        <v>33.04</v>
      </c>
      <c r="I710" s="20" t="s">
        <v>2372</v>
      </c>
      <c r="J710" s="1" t="s">
        <v>4375</v>
      </c>
      <c r="K710" s="37" t="s">
        <v>4177</v>
      </c>
      <c r="L710" s="37"/>
      <c r="M710" s="37">
        <v>32</v>
      </c>
      <c r="N710" s="37">
        <v>3441.96</v>
      </c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</row>
    <row r="711" spans="2:53" s="51" customFormat="1" ht="63.75">
      <c r="B711" s="7" t="s">
        <v>2373</v>
      </c>
      <c r="C711" s="127" t="s">
        <v>2374</v>
      </c>
      <c r="D711" s="127" t="s">
        <v>2342</v>
      </c>
      <c r="E711" s="83" t="s">
        <v>2375</v>
      </c>
      <c r="F711" s="25" t="s">
        <v>2376</v>
      </c>
      <c r="G711" s="11" t="s">
        <v>184</v>
      </c>
      <c r="H711" s="26">
        <v>12.88</v>
      </c>
      <c r="I711" s="20" t="s">
        <v>2377</v>
      </c>
      <c r="J711" s="1"/>
      <c r="K711" s="37"/>
      <c r="L711" s="37"/>
      <c r="M711" s="37">
        <v>4.5999999999999996</v>
      </c>
      <c r="N711" s="37">
        <v>8539.2900000000009</v>
      </c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</row>
    <row r="712" spans="2:53" s="51" customFormat="1" ht="63.75">
      <c r="B712" s="7" t="s">
        <v>2378</v>
      </c>
      <c r="C712" s="127" t="s">
        <v>2379</v>
      </c>
      <c r="D712" s="127" t="s">
        <v>2342</v>
      </c>
      <c r="E712" s="83" t="s">
        <v>2380</v>
      </c>
      <c r="F712" s="25" t="s">
        <v>2381</v>
      </c>
      <c r="G712" s="11" t="s">
        <v>184</v>
      </c>
      <c r="H712" s="26">
        <v>59.36</v>
      </c>
      <c r="I712" s="20" t="s">
        <v>2382</v>
      </c>
      <c r="J712" s="1"/>
      <c r="K712" s="37"/>
      <c r="L712" s="37"/>
      <c r="M712" s="37"/>
      <c r="N712" s="37"/>
      <c r="O712" s="11"/>
      <c r="P712" s="11"/>
      <c r="Q712" s="11"/>
      <c r="R712" s="7"/>
      <c r="S712" s="7"/>
      <c r="T712" s="8" t="s">
        <v>4429</v>
      </c>
      <c r="U712" s="10" t="s">
        <v>4177</v>
      </c>
      <c r="V712" s="7">
        <v>17</v>
      </c>
      <c r="W712" s="7">
        <v>10833.76</v>
      </c>
      <c r="X712" s="11"/>
      <c r="Y712" s="98"/>
      <c r="Z712" s="7"/>
      <c r="AA712" s="7"/>
      <c r="AB712" s="10"/>
      <c r="AC712" s="10"/>
      <c r="AD712" s="10"/>
      <c r="AE712" s="10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</row>
    <row r="713" spans="2:53" s="51" customFormat="1" ht="63.75">
      <c r="B713" s="7" t="s">
        <v>2383</v>
      </c>
      <c r="C713" s="127" t="s">
        <v>2341</v>
      </c>
      <c r="D713" s="127" t="s">
        <v>2342</v>
      </c>
      <c r="E713" s="83" t="s">
        <v>2343</v>
      </c>
      <c r="F713" s="25" t="s">
        <v>2384</v>
      </c>
      <c r="G713" s="11" t="s">
        <v>184</v>
      </c>
      <c r="H713" s="56">
        <v>19.2</v>
      </c>
      <c r="I713" s="76">
        <v>2167</v>
      </c>
      <c r="J713" s="1"/>
      <c r="K713" s="37"/>
      <c r="L713" s="37"/>
      <c r="M713" s="37"/>
      <c r="N713" s="37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</row>
    <row r="714" spans="2:53" s="51" customFormat="1" ht="63.75">
      <c r="B714" s="7" t="s">
        <v>2385</v>
      </c>
      <c r="C714" s="127" t="s">
        <v>2341</v>
      </c>
      <c r="D714" s="127" t="s">
        <v>2342</v>
      </c>
      <c r="E714" s="83" t="s">
        <v>2343</v>
      </c>
      <c r="F714" s="25" t="s">
        <v>2386</v>
      </c>
      <c r="G714" s="11" t="s">
        <v>184</v>
      </c>
      <c r="H714" s="56">
        <v>10.4</v>
      </c>
      <c r="I714" s="76">
        <v>2170</v>
      </c>
      <c r="J714" s="1"/>
      <c r="K714" s="37"/>
      <c r="L714" s="37"/>
      <c r="M714" s="37"/>
      <c r="N714" s="37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</row>
    <row r="715" spans="2:53" s="51" customFormat="1" ht="63.75">
      <c r="B715" s="7" t="s">
        <v>2387</v>
      </c>
      <c r="C715" s="127" t="s">
        <v>2366</v>
      </c>
      <c r="D715" s="127" t="s">
        <v>2342</v>
      </c>
      <c r="E715" s="83" t="s">
        <v>2367</v>
      </c>
      <c r="F715" s="25" t="s">
        <v>2388</v>
      </c>
      <c r="G715" s="11" t="s">
        <v>184</v>
      </c>
      <c r="H715" s="56">
        <v>59.6</v>
      </c>
      <c r="I715" s="76">
        <v>2623</v>
      </c>
      <c r="J715" s="1"/>
      <c r="K715" s="37"/>
      <c r="L715" s="37"/>
      <c r="M715" s="37"/>
      <c r="N715" s="37"/>
      <c r="O715" s="8"/>
      <c r="P715" s="8"/>
      <c r="Q715" s="8"/>
      <c r="R715" s="7"/>
      <c r="S715" s="7"/>
      <c r="T715" s="8" t="s">
        <v>4433</v>
      </c>
      <c r="U715" s="10" t="s">
        <v>4177</v>
      </c>
      <c r="V715" s="7">
        <v>20</v>
      </c>
      <c r="W715" s="7">
        <v>3650</v>
      </c>
      <c r="X715" s="8"/>
      <c r="Y715" s="10"/>
      <c r="Z715" s="7"/>
      <c r="AA715" s="7"/>
      <c r="AB715" s="10"/>
      <c r="AC715" s="10"/>
      <c r="AD715" s="10"/>
      <c r="AE715" s="10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</row>
    <row r="716" spans="2:53" s="51" customFormat="1" ht="63.75">
      <c r="B716" s="7" t="s">
        <v>2389</v>
      </c>
      <c r="C716" s="127" t="s">
        <v>2366</v>
      </c>
      <c r="D716" s="127" t="s">
        <v>2342</v>
      </c>
      <c r="E716" s="83" t="s">
        <v>2367</v>
      </c>
      <c r="F716" s="25" t="s">
        <v>2390</v>
      </c>
      <c r="G716" s="11" t="s">
        <v>184</v>
      </c>
      <c r="H716" s="56">
        <v>89.6</v>
      </c>
      <c r="I716" s="76">
        <v>2100</v>
      </c>
      <c r="J716" s="1"/>
      <c r="K716" s="37"/>
      <c r="L716" s="37"/>
      <c r="M716" s="37"/>
      <c r="N716" s="37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</row>
    <row r="717" spans="2:53" s="51" customFormat="1" ht="63.75">
      <c r="B717" s="7" t="s">
        <v>2391</v>
      </c>
      <c r="C717" s="127" t="s">
        <v>2366</v>
      </c>
      <c r="D717" s="127" t="s">
        <v>2342</v>
      </c>
      <c r="E717" s="83" t="s">
        <v>2367</v>
      </c>
      <c r="F717" s="25" t="s">
        <v>2392</v>
      </c>
      <c r="G717" s="11" t="s">
        <v>184</v>
      </c>
      <c r="H717" s="1">
        <v>57.95</v>
      </c>
      <c r="I717" s="76">
        <v>1981</v>
      </c>
      <c r="J717" s="1"/>
      <c r="K717" s="37"/>
      <c r="L717" s="37"/>
      <c r="M717" s="37"/>
      <c r="N717" s="37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</row>
    <row r="718" spans="2:53" s="51" customFormat="1" ht="63.75">
      <c r="B718" s="7" t="s">
        <v>2393</v>
      </c>
      <c r="C718" s="50" t="s">
        <v>2366</v>
      </c>
      <c r="D718" s="50" t="s">
        <v>2342</v>
      </c>
      <c r="E718" s="83" t="s">
        <v>2367</v>
      </c>
      <c r="F718" s="25" t="s">
        <v>2394</v>
      </c>
      <c r="G718" s="11" t="s">
        <v>184</v>
      </c>
      <c r="H718" s="56">
        <v>107.8</v>
      </c>
      <c r="I718" s="57">
        <v>1197</v>
      </c>
      <c r="J718" s="1"/>
      <c r="K718" s="37"/>
      <c r="L718" s="37"/>
      <c r="M718" s="37"/>
      <c r="N718" s="37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</row>
    <row r="719" spans="2:53" s="51" customFormat="1" ht="63.75">
      <c r="B719" s="7" t="s">
        <v>2395</v>
      </c>
      <c r="C719" s="50" t="s">
        <v>2366</v>
      </c>
      <c r="D719" s="50" t="s">
        <v>2342</v>
      </c>
      <c r="E719" s="83" t="s">
        <v>2367</v>
      </c>
      <c r="F719" s="25" t="s">
        <v>2396</v>
      </c>
      <c r="G719" s="11" t="s">
        <v>184</v>
      </c>
      <c r="H719" s="56">
        <v>135.80000000000001</v>
      </c>
      <c r="I719" s="57">
        <v>1139</v>
      </c>
      <c r="J719" s="1"/>
      <c r="K719" s="37"/>
      <c r="L719" s="37"/>
      <c r="M719" s="37"/>
      <c r="N719" s="37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</row>
    <row r="720" spans="2:53" s="51" customFormat="1" ht="63.75">
      <c r="B720" s="7" t="s">
        <v>2397</v>
      </c>
      <c r="C720" s="50" t="s">
        <v>2366</v>
      </c>
      <c r="D720" s="50" t="s">
        <v>2342</v>
      </c>
      <c r="E720" s="83" t="s">
        <v>2367</v>
      </c>
      <c r="F720" s="25" t="s">
        <v>2398</v>
      </c>
      <c r="G720" s="11" t="s">
        <v>184</v>
      </c>
      <c r="H720" s="1">
        <v>139.44</v>
      </c>
      <c r="I720" s="57">
        <v>1200</v>
      </c>
      <c r="J720" s="1"/>
      <c r="K720" s="37"/>
      <c r="L720" s="37"/>
      <c r="M720" s="37"/>
      <c r="N720" s="37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</row>
    <row r="721" spans="2:57" s="51" customFormat="1" ht="63.75">
      <c r="B721" s="7" t="s">
        <v>2399</v>
      </c>
      <c r="C721" s="50" t="s">
        <v>2366</v>
      </c>
      <c r="D721" s="50" t="s">
        <v>2342</v>
      </c>
      <c r="E721" s="83" t="s">
        <v>2367</v>
      </c>
      <c r="F721" s="25" t="s">
        <v>2400</v>
      </c>
      <c r="G721" s="11" t="s">
        <v>184</v>
      </c>
      <c r="H721" s="1">
        <v>43.68</v>
      </c>
      <c r="I721" s="57">
        <v>2300</v>
      </c>
      <c r="J721" s="1"/>
      <c r="K721" s="37"/>
      <c r="L721" s="37"/>
      <c r="M721" s="37"/>
      <c r="N721" s="37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</row>
    <row r="722" spans="2:57" s="51" customFormat="1" ht="63.75">
      <c r="B722" s="7" t="s">
        <v>2401</v>
      </c>
      <c r="C722" s="50" t="s">
        <v>2366</v>
      </c>
      <c r="D722" s="50" t="s">
        <v>2342</v>
      </c>
      <c r="E722" s="83" t="s">
        <v>2367</v>
      </c>
      <c r="F722" s="25" t="s">
        <v>2402</v>
      </c>
      <c r="G722" s="11" t="s">
        <v>184</v>
      </c>
      <c r="H722" s="1">
        <v>16.239999999999998</v>
      </c>
      <c r="I722" s="57">
        <v>2700</v>
      </c>
      <c r="J722" s="1"/>
      <c r="K722" s="37"/>
      <c r="L722" s="37"/>
      <c r="M722" s="37"/>
      <c r="N722" s="37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</row>
    <row r="723" spans="2:57" s="51" customFormat="1" ht="25.5">
      <c r="B723" s="7" t="s">
        <v>2403</v>
      </c>
      <c r="C723" s="25" t="s">
        <v>2404</v>
      </c>
      <c r="D723" s="25" t="s">
        <v>2405</v>
      </c>
      <c r="E723" s="83" t="s">
        <v>440</v>
      </c>
      <c r="F723" s="25" t="s">
        <v>2406</v>
      </c>
      <c r="G723" s="26" t="s">
        <v>51</v>
      </c>
      <c r="H723" s="10">
        <v>12</v>
      </c>
      <c r="I723" s="19">
        <v>16000</v>
      </c>
      <c r="J723" s="1"/>
      <c r="K723" s="37"/>
      <c r="L723" s="37"/>
      <c r="M723" s="37"/>
      <c r="N723" s="37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</row>
    <row r="724" spans="2:57" s="51" customFormat="1" ht="25.5">
      <c r="B724" s="7" t="s">
        <v>2407</v>
      </c>
      <c r="C724" s="68" t="s">
        <v>2408</v>
      </c>
      <c r="D724" s="44" t="s">
        <v>2409</v>
      </c>
      <c r="E724" s="43" t="s">
        <v>2410</v>
      </c>
      <c r="F724" s="25" t="s">
        <v>2411</v>
      </c>
      <c r="G724" s="26" t="s">
        <v>51</v>
      </c>
      <c r="H724" s="10">
        <v>9</v>
      </c>
      <c r="I724" s="19">
        <v>4200</v>
      </c>
      <c r="J724" s="1" t="s">
        <v>4376</v>
      </c>
      <c r="K724" s="37" t="s">
        <v>4177</v>
      </c>
      <c r="L724" s="37"/>
      <c r="M724" s="37">
        <v>7</v>
      </c>
      <c r="N724" s="37">
        <v>3928.55</v>
      </c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</row>
    <row r="725" spans="2:57" s="51" customFormat="1" ht="25.5">
      <c r="B725" s="7" t="s">
        <v>2412</v>
      </c>
      <c r="C725" s="68" t="s">
        <v>2408</v>
      </c>
      <c r="D725" s="44" t="s">
        <v>2409</v>
      </c>
      <c r="E725" s="43" t="s">
        <v>2410</v>
      </c>
      <c r="F725" s="25" t="s">
        <v>2413</v>
      </c>
      <c r="G725" s="26" t="s">
        <v>51</v>
      </c>
      <c r="H725" s="10">
        <v>9</v>
      </c>
      <c r="I725" s="19">
        <v>3152</v>
      </c>
      <c r="J725" s="1" t="s">
        <v>4376</v>
      </c>
      <c r="K725" s="37" t="s">
        <v>4177</v>
      </c>
      <c r="L725" s="37"/>
      <c r="M725" s="37">
        <v>7</v>
      </c>
      <c r="N725" s="37">
        <v>2946</v>
      </c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</row>
    <row r="726" spans="2:57" s="51" customFormat="1" ht="25.5">
      <c r="B726" s="7" t="s">
        <v>2414</v>
      </c>
      <c r="C726" s="48" t="s">
        <v>2415</v>
      </c>
      <c r="D726" s="44" t="s">
        <v>2416</v>
      </c>
      <c r="E726" s="44" t="s">
        <v>2417</v>
      </c>
      <c r="F726" s="25" t="s">
        <v>2418</v>
      </c>
      <c r="G726" s="26" t="s">
        <v>51</v>
      </c>
      <c r="H726" s="10">
        <v>6</v>
      </c>
      <c r="I726" s="19">
        <v>3152.2</v>
      </c>
      <c r="J726" s="1" t="s">
        <v>4376</v>
      </c>
      <c r="K726" s="37" t="s">
        <v>4177</v>
      </c>
      <c r="L726" s="37"/>
      <c r="M726" s="37">
        <v>6</v>
      </c>
      <c r="N726" s="37">
        <v>4517.8500000000004</v>
      </c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</row>
    <row r="727" spans="2:57" s="51" customFormat="1" ht="51">
      <c r="B727" s="7" t="s">
        <v>2419</v>
      </c>
      <c r="C727" s="131" t="s">
        <v>2420</v>
      </c>
      <c r="D727" s="62" t="s">
        <v>2421</v>
      </c>
      <c r="E727" s="71" t="s">
        <v>2422</v>
      </c>
      <c r="F727" s="62" t="s">
        <v>2423</v>
      </c>
      <c r="G727" s="171" t="s">
        <v>105</v>
      </c>
      <c r="H727" s="73">
        <v>200</v>
      </c>
      <c r="I727" s="19">
        <v>550</v>
      </c>
      <c r="J727" s="1"/>
      <c r="K727" s="37"/>
      <c r="L727" s="37"/>
      <c r="M727" s="37"/>
      <c r="N727" s="37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</row>
    <row r="728" spans="2:57" s="187" customFormat="1" ht="51">
      <c r="B728" s="7" t="s">
        <v>2424</v>
      </c>
      <c r="C728" s="131" t="s">
        <v>2420</v>
      </c>
      <c r="D728" s="62" t="s">
        <v>2421</v>
      </c>
      <c r="E728" s="71" t="s">
        <v>2422</v>
      </c>
      <c r="F728" s="62" t="s">
        <v>2425</v>
      </c>
      <c r="G728" s="171" t="s">
        <v>105</v>
      </c>
      <c r="H728" s="73">
        <v>100</v>
      </c>
      <c r="I728" s="19">
        <v>550</v>
      </c>
      <c r="J728" s="1"/>
      <c r="K728" s="37"/>
      <c r="L728" s="37"/>
      <c r="M728" s="37"/>
      <c r="N728" s="37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51"/>
      <c r="AQ728" s="51"/>
      <c r="AR728" s="51"/>
      <c r="AS728" s="51"/>
      <c r="AT728" s="51"/>
      <c r="AU728" s="51"/>
      <c r="AV728" s="51"/>
      <c r="AW728" s="51"/>
      <c r="AX728" s="51"/>
      <c r="AY728" s="51"/>
      <c r="AZ728" s="51"/>
      <c r="BA728" s="51"/>
      <c r="BB728" s="51"/>
      <c r="BC728" s="51"/>
      <c r="BD728" s="51"/>
      <c r="BE728" s="51"/>
    </row>
    <row r="729" spans="2:57" s="51" customFormat="1" ht="51">
      <c r="B729" s="7" t="s">
        <v>2426</v>
      </c>
      <c r="C729" s="156" t="s">
        <v>2420</v>
      </c>
      <c r="D729" s="62" t="s">
        <v>2421</v>
      </c>
      <c r="E729" s="71" t="s">
        <v>2422</v>
      </c>
      <c r="F729" s="62" t="s">
        <v>2427</v>
      </c>
      <c r="G729" s="11" t="s">
        <v>105</v>
      </c>
      <c r="H729" s="151">
        <v>200</v>
      </c>
      <c r="I729" s="74">
        <v>800</v>
      </c>
      <c r="J729" s="1"/>
      <c r="K729" s="1"/>
      <c r="L729" s="1"/>
      <c r="M729" s="1"/>
      <c r="N729" s="1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</row>
    <row r="730" spans="2:57" s="51" customFormat="1" ht="51">
      <c r="B730" s="7" t="s">
        <v>2428</v>
      </c>
      <c r="C730" s="131" t="s">
        <v>2420</v>
      </c>
      <c r="D730" s="62" t="s">
        <v>2421</v>
      </c>
      <c r="E730" s="71" t="s">
        <v>2422</v>
      </c>
      <c r="F730" s="62" t="s">
        <v>2429</v>
      </c>
      <c r="G730" s="13" t="s">
        <v>105</v>
      </c>
      <c r="H730" s="151">
        <v>100</v>
      </c>
      <c r="I730" s="74">
        <v>800</v>
      </c>
      <c r="J730" s="1"/>
      <c r="K730" s="37"/>
      <c r="L730" s="37"/>
      <c r="M730" s="37"/>
      <c r="N730" s="37"/>
      <c r="O730" s="8" t="s">
        <v>4434</v>
      </c>
      <c r="P730" s="13" t="s">
        <v>4177</v>
      </c>
      <c r="Q730" s="13"/>
      <c r="R730" s="52">
        <v>800</v>
      </c>
      <c r="S730" s="52">
        <v>775</v>
      </c>
      <c r="T730" s="8" t="s">
        <v>4429</v>
      </c>
      <c r="U730" s="13" t="s">
        <v>4177</v>
      </c>
      <c r="V730" s="7">
        <v>32</v>
      </c>
      <c r="W730" s="7">
        <v>6042.4</v>
      </c>
      <c r="X730" s="13"/>
      <c r="Y730" s="13"/>
      <c r="Z730" s="52"/>
      <c r="AA730" s="52"/>
      <c r="AB730" s="98"/>
      <c r="AC730" s="98"/>
      <c r="AD730" s="98"/>
      <c r="AE730" s="98"/>
      <c r="AF730" s="99"/>
      <c r="AG730" s="99"/>
      <c r="AH730" s="99"/>
      <c r="AI730" s="99"/>
      <c r="AJ730" s="99"/>
      <c r="AK730" s="99"/>
      <c r="AL730" s="99"/>
      <c r="AM730" s="99"/>
      <c r="AN730" s="99"/>
      <c r="AO730" s="99"/>
      <c r="AP730" s="99"/>
      <c r="AQ730" s="99"/>
      <c r="AR730" s="99"/>
      <c r="AS730" s="99"/>
      <c r="AT730" s="99"/>
      <c r="AU730" s="99"/>
      <c r="AV730" s="99"/>
      <c r="AW730" s="99"/>
      <c r="AX730" s="99"/>
      <c r="AY730" s="99"/>
      <c r="AZ730" s="99"/>
      <c r="BA730" s="99"/>
    </row>
    <row r="731" spans="2:57" s="51" customFormat="1" ht="51">
      <c r="B731" s="7" t="s">
        <v>2430</v>
      </c>
      <c r="C731" s="156" t="s">
        <v>2431</v>
      </c>
      <c r="D731" s="62" t="s">
        <v>2421</v>
      </c>
      <c r="E731" s="71" t="s">
        <v>2432</v>
      </c>
      <c r="F731" s="62" t="s">
        <v>2433</v>
      </c>
      <c r="G731" s="11" t="s">
        <v>105</v>
      </c>
      <c r="H731" s="8">
        <v>200</v>
      </c>
      <c r="I731" s="74">
        <v>250</v>
      </c>
      <c r="J731" s="1"/>
      <c r="K731" s="1"/>
      <c r="L731" s="1"/>
      <c r="M731" s="1"/>
      <c r="N731" s="1"/>
      <c r="O731" s="8" t="s">
        <v>4434</v>
      </c>
      <c r="P731" s="13" t="s">
        <v>4177</v>
      </c>
      <c r="Q731" s="13"/>
      <c r="R731" s="52">
        <v>200</v>
      </c>
      <c r="S731" s="52">
        <v>219</v>
      </c>
      <c r="T731" s="8" t="s">
        <v>4429</v>
      </c>
      <c r="U731" s="13" t="s">
        <v>4177</v>
      </c>
      <c r="V731" s="7">
        <v>55</v>
      </c>
      <c r="W731" s="7">
        <v>9457.2800000000007</v>
      </c>
      <c r="X731" s="13"/>
      <c r="Y731" s="13"/>
      <c r="Z731" s="52"/>
      <c r="AA731" s="52"/>
      <c r="AB731" s="8"/>
      <c r="AC731" s="8"/>
      <c r="AD731" s="8"/>
      <c r="AE731" s="8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</row>
    <row r="732" spans="2:57" s="51" customFormat="1" ht="51">
      <c r="B732" s="7" t="s">
        <v>2434</v>
      </c>
      <c r="C732" s="131" t="s">
        <v>2431</v>
      </c>
      <c r="D732" s="62" t="s">
        <v>2421</v>
      </c>
      <c r="E732" s="71" t="s">
        <v>2432</v>
      </c>
      <c r="F732" s="62" t="s">
        <v>2435</v>
      </c>
      <c r="G732" s="13" t="s">
        <v>105</v>
      </c>
      <c r="H732" s="151">
        <v>100</v>
      </c>
      <c r="I732" s="74">
        <v>250</v>
      </c>
      <c r="J732" s="1"/>
      <c r="K732" s="37"/>
      <c r="L732" s="37"/>
      <c r="M732" s="37"/>
      <c r="N732" s="37"/>
      <c r="O732" s="13" t="s">
        <v>4435</v>
      </c>
      <c r="P732" s="13" t="s">
        <v>4177</v>
      </c>
      <c r="Q732" s="8"/>
      <c r="R732" s="52">
        <v>200</v>
      </c>
      <c r="S732" s="52">
        <v>245</v>
      </c>
      <c r="T732" s="13"/>
      <c r="U732" s="13"/>
      <c r="V732" s="52"/>
      <c r="W732" s="52"/>
      <c r="X732" s="13"/>
      <c r="Y732" s="13"/>
      <c r="Z732" s="52"/>
      <c r="AA732" s="52"/>
      <c r="AB732" s="10"/>
      <c r="AC732" s="10"/>
      <c r="AD732" s="10"/>
      <c r="AE732" s="10"/>
    </row>
    <row r="733" spans="2:57" s="51" customFormat="1" ht="51">
      <c r="B733" s="7" t="s">
        <v>2436</v>
      </c>
      <c r="C733" s="131" t="s">
        <v>2431</v>
      </c>
      <c r="D733" s="62" t="s">
        <v>2421</v>
      </c>
      <c r="E733" s="71" t="s">
        <v>2432</v>
      </c>
      <c r="F733" s="62" t="s">
        <v>2437</v>
      </c>
      <c r="G733" s="13" t="s">
        <v>105</v>
      </c>
      <c r="H733" s="151">
        <v>200</v>
      </c>
      <c r="I733" s="74">
        <v>400</v>
      </c>
      <c r="J733" s="1"/>
      <c r="K733" s="37"/>
      <c r="L733" s="37"/>
      <c r="M733" s="37"/>
      <c r="N733" s="37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25"/>
      <c r="AG733" s="125"/>
      <c r="AH733" s="125"/>
      <c r="AI733" s="125"/>
      <c r="AJ733" s="125"/>
      <c r="AK733" s="125"/>
      <c r="AL733" s="125"/>
      <c r="AM733" s="125"/>
      <c r="AN733" s="125"/>
      <c r="AO733" s="125"/>
      <c r="AP733" s="125"/>
      <c r="AQ733" s="125"/>
      <c r="AR733" s="125"/>
      <c r="AS733" s="125"/>
      <c r="AT733" s="125"/>
      <c r="AU733" s="125"/>
      <c r="AV733" s="125"/>
      <c r="AW733" s="125"/>
      <c r="AX733" s="125"/>
      <c r="AY733" s="125"/>
      <c r="AZ733" s="125"/>
      <c r="BA733" s="125"/>
    </row>
    <row r="734" spans="2:57" s="51" customFormat="1" ht="51">
      <c r="B734" s="7" t="s">
        <v>2438</v>
      </c>
      <c r="C734" s="131" t="s">
        <v>2431</v>
      </c>
      <c r="D734" s="62" t="s">
        <v>2421</v>
      </c>
      <c r="E734" s="71" t="s">
        <v>2432</v>
      </c>
      <c r="F734" s="62" t="s">
        <v>2439</v>
      </c>
      <c r="G734" s="13" t="s">
        <v>105</v>
      </c>
      <c r="H734" s="151">
        <v>150</v>
      </c>
      <c r="I734" s="74">
        <v>400</v>
      </c>
      <c r="J734" s="1"/>
      <c r="K734" s="37"/>
      <c r="L734" s="37"/>
      <c r="M734" s="37"/>
      <c r="N734" s="37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</row>
    <row r="735" spans="2:57" s="51" customFormat="1" ht="51">
      <c r="B735" s="7" t="s">
        <v>2440</v>
      </c>
      <c r="C735" s="156" t="s">
        <v>2431</v>
      </c>
      <c r="D735" s="62" t="s">
        <v>2421</v>
      </c>
      <c r="E735" s="71" t="s">
        <v>2432</v>
      </c>
      <c r="F735" s="62" t="s">
        <v>2441</v>
      </c>
      <c r="G735" s="11" t="s">
        <v>105</v>
      </c>
      <c r="H735" s="8">
        <v>300</v>
      </c>
      <c r="I735" s="74">
        <v>750</v>
      </c>
      <c r="J735" s="1" t="s">
        <v>4377</v>
      </c>
      <c r="K735" s="1" t="s">
        <v>4177</v>
      </c>
      <c r="L735" s="1"/>
      <c r="M735" s="1">
        <v>82</v>
      </c>
      <c r="N735" s="1">
        <v>668</v>
      </c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</row>
    <row r="736" spans="2:57" s="51" customFormat="1" ht="51">
      <c r="B736" s="7" t="s">
        <v>2442</v>
      </c>
      <c r="C736" s="131" t="s">
        <v>2443</v>
      </c>
      <c r="D736" s="62" t="s">
        <v>2421</v>
      </c>
      <c r="E736" s="71" t="s">
        <v>2444</v>
      </c>
      <c r="F736" s="62" t="s">
        <v>2445</v>
      </c>
      <c r="G736" s="13" t="s">
        <v>105</v>
      </c>
      <c r="H736" s="151">
        <v>200</v>
      </c>
      <c r="I736" s="74">
        <v>400</v>
      </c>
      <c r="J736" s="149"/>
      <c r="K736" s="150"/>
      <c r="L736" s="150"/>
      <c r="M736" s="150"/>
      <c r="N736" s="150"/>
      <c r="O736" s="188" t="s">
        <v>4434</v>
      </c>
      <c r="P736" s="13" t="s">
        <v>4177</v>
      </c>
      <c r="Q736" s="13"/>
      <c r="R736" s="52">
        <v>200</v>
      </c>
      <c r="S736" s="52">
        <v>401</v>
      </c>
      <c r="T736" s="13"/>
      <c r="U736" s="13"/>
      <c r="V736" s="52"/>
      <c r="W736" s="52"/>
      <c r="X736" s="13"/>
      <c r="Y736" s="13"/>
      <c r="Z736" s="52"/>
      <c r="AA736" s="52"/>
      <c r="AB736" s="58"/>
      <c r="AC736" s="58"/>
      <c r="AD736" s="58"/>
      <c r="AE736" s="58"/>
      <c r="AF736" s="116"/>
      <c r="AG736" s="116"/>
      <c r="AH736" s="116"/>
      <c r="AI736" s="116"/>
      <c r="AJ736" s="116"/>
      <c r="AK736" s="116"/>
      <c r="AL736" s="116"/>
      <c r="AM736" s="116"/>
      <c r="AN736" s="116"/>
      <c r="AO736" s="116"/>
      <c r="AP736" s="116"/>
      <c r="AQ736" s="116"/>
      <c r="AR736" s="116"/>
      <c r="AS736" s="116"/>
      <c r="AT736" s="116"/>
      <c r="AU736" s="116"/>
      <c r="AV736" s="116"/>
      <c r="AW736" s="116"/>
      <c r="AX736" s="116"/>
      <c r="AY736" s="116"/>
      <c r="AZ736" s="116"/>
      <c r="BA736" s="116"/>
    </row>
    <row r="737" spans="2:57" s="51" customFormat="1" ht="51">
      <c r="B737" s="7" t="s">
        <v>2446</v>
      </c>
      <c r="C737" s="131" t="s">
        <v>2443</v>
      </c>
      <c r="D737" s="62" t="s">
        <v>2421</v>
      </c>
      <c r="E737" s="71" t="s">
        <v>2444</v>
      </c>
      <c r="F737" s="62" t="s">
        <v>2447</v>
      </c>
      <c r="G737" s="13" t="s">
        <v>105</v>
      </c>
      <c r="H737" s="151">
        <v>100</v>
      </c>
      <c r="I737" s="74">
        <v>400</v>
      </c>
      <c r="J737" s="1"/>
      <c r="K737" s="37"/>
      <c r="L737" s="37"/>
      <c r="M737" s="37"/>
      <c r="N737" s="37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</row>
    <row r="738" spans="2:57" s="51" customFormat="1" ht="51">
      <c r="B738" s="7" t="s">
        <v>2448</v>
      </c>
      <c r="C738" s="131" t="s">
        <v>2443</v>
      </c>
      <c r="D738" s="62" t="s">
        <v>2421</v>
      </c>
      <c r="E738" s="71" t="s">
        <v>2444</v>
      </c>
      <c r="F738" s="62" t="s">
        <v>2449</v>
      </c>
      <c r="G738" s="13" t="s">
        <v>105</v>
      </c>
      <c r="H738" s="151">
        <v>100</v>
      </c>
      <c r="I738" s="74">
        <v>594</v>
      </c>
      <c r="J738" s="1"/>
      <c r="K738" s="37"/>
      <c r="L738" s="37"/>
      <c r="M738" s="37"/>
      <c r="N738" s="37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</row>
    <row r="739" spans="2:57" s="51" customFormat="1" ht="38.25">
      <c r="B739" s="7" t="s">
        <v>2450</v>
      </c>
      <c r="C739" s="131" t="s">
        <v>2451</v>
      </c>
      <c r="D739" s="62" t="s">
        <v>2421</v>
      </c>
      <c r="E739" s="71" t="s">
        <v>2452</v>
      </c>
      <c r="F739" s="62" t="s">
        <v>2453</v>
      </c>
      <c r="G739" s="13" t="s">
        <v>105</v>
      </c>
      <c r="H739" s="151">
        <v>150</v>
      </c>
      <c r="I739" s="74">
        <v>500</v>
      </c>
      <c r="J739" s="1"/>
      <c r="K739" s="37"/>
      <c r="L739" s="37"/>
      <c r="M739" s="37"/>
      <c r="N739" s="37"/>
      <c r="O739" s="8" t="s">
        <v>4436</v>
      </c>
      <c r="P739" s="13" t="s">
        <v>4177</v>
      </c>
      <c r="Q739" s="13"/>
      <c r="R739" s="52">
        <v>350</v>
      </c>
      <c r="S739" s="52">
        <v>773.7</v>
      </c>
      <c r="T739" s="13"/>
      <c r="U739" s="13"/>
      <c r="V739" s="52"/>
      <c r="W739" s="52"/>
      <c r="X739" s="13"/>
      <c r="Y739" s="13"/>
      <c r="Z739" s="52"/>
      <c r="AA739" s="52"/>
      <c r="AB739" s="10"/>
      <c r="AC739" s="10"/>
      <c r="AD739" s="10"/>
      <c r="AE739" s="10"/>
    </row>
    <row r="740" spans="2:57" s="51" customFormat="1" ht="38.25">
      <c r="B740" s="7" t="s">
        <v>2454</v>
      </c>
      <c r="C740" s="131" t="s">
        <v>2451</v>
      </c>
      <c r="D740" s="62" t="s">
        <v>2421</v>
      </c>
      <c r="E740" s="71" t="s">
        <v>2452</v>
      </c>
      <c r="F740" s="62" t="s">
        <v>2455</v>
      </c>
      <c r="G740" s="13" t="s">
        <v>105</v>
      </c>
      <c r="H740" s="93">
        <v>100</v>
      </c>
      <c r="I740" s="74">
        <v>500</v>
      </c>
      <c r="J740" s="149"/>
      <c r="K740" s="150"/>
      <c r="L740" s="150"/>
      <c r="M740" s="150"/>
      <c r="N740" s="150"/>
      <c r="O740" s="13" t="s">
        <v>4435</v>
      </c>
      <c r="P740" s="13" t="s">
        <v>4177</v>
      </c>
      <c r="Q740" s="13"/>
      <c r="R740" s="52">
        <v>200</v>
      </c>
      <c r="S740" s="52">
        <v>449.12</v>
      </c>
      <c r="T740" s="13"/>
      <c r="U740" s="13"/>
      <c r="V740" s="52"/>
      <c r="W740" s="52"/>
      <c r="X740" s="13"/>
      <c r="Y740" s="13"/>
      <c r="Z740" s="52"/>
      <c r="AA740" s="52"/>
      <c r="AB740" s="58"/>
      <c r="AC740" s="58"/>
      <c r="AD740" s="58"/>
      <c r="AE740" s="58"/>
      <c r="AF740" s="116"/>
      <c r="AG740" s="116"/>
      <c r="AH740" s="116"/>
      <c r="AI740" s="116"/>
      <c r="AJ740" s="116"/>
      <c r="AK740" s="116"/>
      <c r="AL740" s="116"/>
      <c r="AM740" s="116"/>
      <c r="AN740" s="116"/>
      <c r="AO740" s="116"/>
      <c r="AP740" s="116"/>
      <c r="AQ740" s="116"/>
      <c r="AR740" s="116"/>
      <c r="AS740" s="116"/>
      <c r="AT740" s="116"/>
      <c r="AU740" s="116"/>
      <c r="AV740" s="116"/>
      <c r="AW740" s="116"/>
      <c r="AX740" s="116"/>
      <c r="AY740" s="116"/>
      <c r="AZ740" s="116"/>
      <c r="BA740" s="116"/>
    </row>
    <row r="741" spans="2:57" s="51" customFormat="1" ht="38.25">
      <c r="B741" s="7" t="s">
        <v>2456</v>
      </c>
      <c r="C741" s="156" t="s">
        <v>2451</v>
      </c>
      <c r="D741" s="62" t="s">
        <v>2421</v>
      </c>
      <c r="E741" s="71" t="s">
        <v>2452</v>
      </c>
      <c r="F741" s="62" t="s">
        <v>2457</v>
      </c>
      <c r="G741" s="11" t="s">
        <v>105</v>
      </c>
      <c r="H741" s="8">
        <v>100</v>
      </c>
      <c r="I741" s="20">
        <v>925</v>
      </c>
      <c r="J741" s="1"/>
      <c r="K741" s="1"/>
      <c r="L741" s="1"/>
      <c r="M741" s="1"/>
      <c r="N741" s="1"/>
      <c r="O741" s="13" t="s">
        <v>4275</v>
      </c>
      <c r="P741" s="13" t="s">
        <v>4177</v>
      </c>
      <c r="Q741" s="11"/>
      <c r="R741" s="7">
        <v>350</v>
      </c>
      <c r="S741" s="52">
        <v>866.57</v>
      </c>
      <c r="T741" s="13"/>
      <c r="U741" s="13"/>
      <c r="V741" s="52"/>
      <c r="W741" s="52"/>
      <c r="X741" s="13"/>
      <c r="Y741" s="13"/>
      <c r="Z741" s="52"/>
      <c r="AA741" s="52"/>
      <c r="AB741" s="8"/>
      <c r="AC741" s="8"/>
      <c r="AD741" s="8"/>
      <c r="AE741" s="8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</row>
    <row r="742" spans="2:57" s="51" customFormat="1" ht="38.25">
      <c r="B742" s="7" t="s">
        <v>2458</v>
      </c>
      <c r="C742" s="156" t="s">
        <v>2451</v>
      </c>
      <c r="D742" s="62" t="s">
        <v>2421</v>
      </c>
      <c r="E742" s="71" t="s">
        <v>2452</v>
      </c>
      <c r="F742" s="62" t="s">
        <v>2459</v>
      </c>
      <c r="G742" s="11" t="s">
        <v>105</v>
      </c>
      <c r="H742" s="8">
        <v>50</v>
      </c>
      <c r="I742" s="20">
        <v>925</v>
      </c>
      <c r="J742" s="1"/>
      <c r="K742" s="1"/>
      <c r="L742" s="1"/>
      <c r="M742" s="1"/>
      <c r="N742" s="1"/>
      <c r="O742" s="13" t="s">
        <v>4275</v>
      </c>
      <c r="P742" s="13" t="s">
        <v>4177</v>
      </c>
      <c r="Q742" s="8"/>
      <c r="R742" s="7">
        <v>350</v>
      </c>
      <c r="S742" s="52">
        <v>866.57</v>
      </c>
      <c r="T742" s="13"/>
      <c r="U742" s="13"/>
      <c r="V742" s="52"/>
      <c r="W742" s="52"/>
      <c r="X742" s="13"/>
      <c r="Y742" s="13"/>
      <c r="Z742" s="52"/>
      <c r="AA742" s="52"/>
      <c r="AB742" s="8"/>
      <c r="AC742" s="8"/>
      <c r="AD742" s="8"/>
      <c r="AE742" s="8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</row>
    <row r="743" spans="2:57" s="51" customFormat="1" ht="76.5">
      <c r="B743" s="7" t="s">
        <v>2460</v>
      </c>
      <c r="C743" s="156" t="s">
        <v>2461</v>
      </c>
      <c r="D743" s="62" t="s">
        <v>2421</v>
      </c>
      <c r="E743" s="71" t="s">
        <v>2462</v>
      </c>
      <c r="F743" s="62" t="s">
        <v>2463</v>
      </c>
      <c r="G743" s="11" t="s">
        <v>105</v>
      </c>
      <c r="H743" s="8">
        <v>100</v>
      </c>
      <c r="I743" s="20">
        <v>650</v>
      </c>
      <c r="J743" s="1"/>
      <c r="K743" s="1"/>
      <c r="L743" s="1"/>
      <c r="M743" s="1"/>
      <c r="N743" s="1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</row>
    <row r="744" spans="2:57" s="51" customFormat="1" ht="76.5">
      <c r="B744" s="7" t="s">
        <v>2464</v>
      </c>
      <c r="C744" s="131" t="s">
        <v>2461</v>
      </c>
      <c r="D744" s="62" t="s">
        <v>2421</v>
      </c>
      <c r="E744" s="71" t="s">
        <v>2462</v>
      </c>
      <c r="F744" s="62" t="s">
        <v>2465</v>
      </c>
      <c r="G744" s="13" t="s">
        <v>105</v>
      </c>
      <c r="H744" s="151">
        <v>60</v>
      </c>
      <c r="I744" s="74">
        <v>650</v>
      </c>
      <c r="J744" s="1"/>
      <c r="K744" s="37"/>
      <c r="L744" s="37"/>
      <c r="M744" s="37"/>
      <c r="N744" s="37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BB744" s="17"/>
      <c r="BC744" s="17"/>
      <c r="BD744" s="17"/>
      <c r="BE744" s="17"/>
    </row>
    <row r="745" spans="2:57" s="51" customFormat="1" ht="76.5">
      <c r="B745" s="7" t="s">
        <v>2466</v>
      </c>
      <c r="C745" s="131" t="s">
        <v>2467</v>
      </c>
      <c r="D745" s="62" t="s">
        <v>2421</v>
      </c>
      <c r="E745" s="71" t="s">
        <v>2468</v>
      </c>
      <c r="F745" s="62" t="s">
        <v>2469</v>
      </c>
      <c r="G745" s="13" t="s">
        <v>105</v>
      </c>
      <c r="H745" s="151">
        <v>100</v>
      </c>
      <c r="I745" s="74">
        <v>400</v>
      </c>
      <c r="J745" s="1"/>
      <c r="K745" s="37"/>
      <c r="L745" s="37"/>
      <c r="M745" s="37"/>
      <c r="N745" s="37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</row>
    <row r="746" spans="2:57" s="51" customFormat="1" ht="76.5">
      <c r="B746" s="7" t="s">
        <v>2470</v>
      </c>
      <c r="C746" s="131" t="s">
        <v>2467</v>
      </c>
      <c r="D746" s="62" t="s">
        <v>2421</v>
      </c>
      <c r="E746" s="71" t="s">
        <v>2468</v>
      </c>
      <c r="F746" s="62" t="s">
        <v>2471</v>
      </c>
      <c r="G746" s="13" t="s">
        <v>105</v>
      </c>
      <c r="H746" s="151">
        <v>100</v>
      </c>
      <c r="I746" s="74">
        <v>400</v>
      </c>
      <c r="J746" s="1"/>
      <c r="K746" s="37"/>
      <c r="L746" s="37"/>
      <c r="M746" s="37"/>
      <c r="N746" s="37"/>
      <c r="O746" s="8" t="s">
        <v>4434</v>
      </c>
      <c r="P746" s="13" t="s">
        <v>4177</v>
      </c>
      <c r="Q746" s="13"/>
      <c r="R746" s="52">
        <v>200</v>
      </c>
      <c r="S746" s="52">
        <v>365</v>
      </c>
      <c r="T746" s="13"/>
      <c r="U746" s="13"/>
      <c r="V746" s="52"/>
      <c r="W746" s="52"/>
      <c r="X746" s="13"/>
      <c r="Y746" s="13"/>
      <c r="Z746" s="52"/>
      <c r="AA746" s="52"/>
      <c r="AB746" s="98"/>
      <c r="AC746" s="98"/>
      <c r="AD746" s="98"/>
      <c r="AE746" s="98"/>
      <c r="AF746" s="99"/>
      <c r="AG746" s="99"/>
      <c r="AH746" s="99"/>
      <c r="AI746" s="99"/>
      <c r="AJ746" s="99"/>
      <c r="AK746" s="99"/>
      <c r="AL746" s="99"/>
      <c r="AM746" s="99"/>
      <c r="AN746" s="99"/>
      <c r="AO746" s="99"/>
      <c r="AP746" s="99"/>
      <c r="AQ746" s="99"/>
      <c r="AR746" s="99"/>
      <c r="AS746" s="99"/>
      <c r="AT746" s="99"/>
      <c r="AU746" s="99"/>
      <c r="AV746" s="99"/>
      <c r="AW746" s="99"/>
      <c r="AX746" s="99"/>
      <c r="AY746" s="99"/>
      <c r="AZ746" s="99"/>
      <c r="BA746" s="99"/>
    </row>
    <row r="747" spans="2:57" s="51" customFormat="1" ht="76.5">
      <c r="B747" s="7" t="s">
        <v>2472</v>
      </c>
      <c r="C747" s="156" t="s">
        <v>2467</v>
      </c>
      <c r="D747" s="62" t="s">
        <v>2421</v>
      </c>
      <c r="E747" s="71" t="s">
        <v>2468</v>
      </c>
      <c r="F747" s="62" t="s">
        <v>2473</v>
      </c>
      <c r="G747" s="11" t="s">
        <v>105</v>
      </c>
      <c r="H747" s="8">
        <v>100</v>
      </c>
      <c r="I747" s="74">
        <v>580</v>
      </c>
      <c r="J747" s="1"/>
      <c r="K747" s="1"/>
      <c r="L747" s="1"/>
      <c r="M747" s="1"/>
      <c r="N747" s="1"/>
      <c r="O747" s="8" t="s">
        <v>4434</v>
      </c>
      <c r="P747" s="13" t="s">
        <v>4177</v>
      </c>
      <c r="Q747" s="13"/>
      <c r="R747" s="52">
        <v>100</v>
      </c>
      <c r="S747" s="52">
        <v>517</v>
      </c>
      <c r="T747" s="13"/>
      <c r="U747" s="13"/>
      <c r="V747" s="52"/>
      <c r="W747" s="52"/>
      <c r="X747" s="13"/>
      <c r="Y747" s="13"/>
      <c r="Z747" s="52"/>
      <c r="AA747" s="52"/>
      <c r="AB747" s="8"/>
      <c r="AC747" s="8"/>
      <c r="AD747" s="8"/>
      <c r="AE747" s="8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</row>
    <row r="748" spans="2:57" s="51" customFormat="1" ht="76.5">
      <c r="B748" s="7" t="s">
        <v>2474</v>
      </c>
      <c r="C748" s="131" t="s">
        <v>2467</v>
      </c>
      <c r="D748" s="62" t="s">
        <v>2421</v>
      </c>
      <c r="E748" s="71" t="s">
        <v>2468</v>
      </c>
      <c r="F748" s="62" t="s">
        <v>2475</v>
      </c>
      <c r="G748" s="13" t="s">
        <v>105</v>
      </c>
      <c r="H748" s="151">
        <v>60</v>
      </c>
      <c r="I748" s="74">
        <v>580</v>
      </c>
      <c r="J748" s="1"/>
      <c r="K748" s="37"/>
      <c r="L748" s="37"/>
      <c r="M748" s="37"/>
      <c r="N748" s="37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  <c r="AA748" s="98"/>
      <c r="AB748" s="98"/>
      <c r="AC748" s="98"/>
      <c r="AD748" s="98"/>
      <c r="AE748" s="98"/>
      <c r="AF748" s="99"/>
      <c r="AG748" s="99"/>
      <c r="AH748" s="99"/>
      <c r="AI748" s="99"/>
      <c r="AJ748" s="99"/>
      <c r="AK748" s="99"/>
      <c r="AL748" s="99"/>
      <c r="AM748" s="99"/>
      <c r="AN748" s="99"/>
      <c r="AO748" s="99"/>
      <c r="AP748" s="99"/>
      <c r="AQ748" s="99"/>
      <c r="AR748" s="99"/>
      <c r="AS748" s="99"/>
      <c r="AT748" s="99"/>
      <c r="AU748" s="99"/>
      <c r="AV748" s="99"/>
      <c r="AW748" s="99"/>
      <c r="AX748" s="99"/>
      <c r="AY748" s="99"/>
      <c r="AZ748" s="99"/>
      <c r="BA748" s="99"/>
    </row>
    <row r="749" spans="2:57" s="51" customFormat="1" ht="51">
      <c r="B749" s="7" t="s">
        <v>2476</v>
      </c>
      <c r="C749" s="156" t="s">
        <v>2477</v>
      </c>
      <c r="D749" s="62" t="s">
        <v>2421</v>
      </c>
      <c r="E749" s="71" t="s">
        <v>2478</v>
      </c>
      <c r="F749" s="62" t="s">
        <v>2479</v>
      </c>
      <c r="G749" s="11" t="s">
        <v>105</v>
      </c>
      <c r="H749" s="8">
        <v>150</v>
      </c>
      <c r="I749" s="20">
        <v>450</v>
      </c>
      <c r="J749" s="1"/>
      <c r="K749" s="1"/>
      <c r="L749" s="1"/>
      <c r="M749" s="1"/>
      <c r="N749" s="1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</row>
    <row r="750" spans="2:57" s="51" customFormat="1" ht="51">
      <c r="B750" s="7" t="s">
        <v>2480</v>
      </c>
      <c r="C750" s="131" t="s">
        <v>2477</v>
      </c>
      <c r="D750" s="62" t="s">
        <v>2421</v>
      </c>
      <c r="E750" s="71" t="s">
        <v>2478</v>
      </c>
      <c r="F750" s="62" t="s">
        <v>2481</v>
      </c>
      <c r="G750" s="13" t="s">
        <v>105</v>
      </c>
      <c r="H750" s="151">
        <v>100</v>
      </c>
      <c r="I750" s="74">
        <v>450</v>
      </c>
      <c r="J750" s="149"/>
      <c r="K750" s="150"/>
      <c r="L750" s="150"/>
      <c r="M750" s="150"/>
      <c r="N750" s="150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116"/>
      <c r="AG750" s="116"/>
      <c r="AH750" s="116"/>
      <c r="AI750" s="116"/>
      <c r="AJ750" s="116"/>
      <c r="AK750" s="116"/>
      <c r="AL750" s="116"/>
      <c r="AM750" s="116"/>
      <c r="AN750" s="116"/>
      <c r="AO750" s="116"/>
      <c r="AP750" s="116"/>
      <c r="AQ750" s="116"/>
      <c r="AR750" s="116"/>
      <c r="AS750" s="116"/>
      <c r="AT750" s="116"/>
      <c r="AU750" s="116"/>
      <c r="AV750" s="116"/>
      <c r="AW750" s="116"/>
      <c r="AX750" s="116"/>
      <c r="AY750" s="116"/>
      <c r="AZ750" s="116"/>
      <c r="BA750" s="116"/>
    </row>
    <row r="751" spans="2:57" s="51" customFormat="1" ht="51">
      <c r="B751" s="7" t="s">
        <v>2482</v>
      </c>
      <c r="C751" s="131" t="s">
        <v>2477</v>
      </c>
      <c r="D751" s="62" t="s">
        <v>2421</v>
      </c>
      <c r="E751" s="71" t="s">
        <v>2478</v>
      </c>
      <c r="F751" s="62" t="s">
        <v>2483</v>
      </c>
      <c r="G751" s="13" t="s">
        <v>105</v>
      </c>
      <c r="H751" s="151">
        <v>150</v>
      </c>
      <c r="I751" s="74">
        <v>720</v>
      </c>
      <c r="J751" s="149"/>
      <c r="K751" s="150"/>
      <c r="L751" s="150"/>
      <c r="M751" s="150"/>
      <c r="N751" s="150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116"/>
      <c r="AG751" s="116"/>
      <c r="AH751" s="116"/>
      <c r="AI751" s="116"/>
      <c r="AJ751" s="116"/>
      <c r="AK751" s="116"/>
      <c r="AL751" s="116"/>
      <c r="AM751" s="116"/>
      <c r="AN751" s="116"/>
      <c r="AO751" s="116"/>
      <c r="AP751" s="116"/>
      <c r="AQ751" s="116"/>
      <c r="AR751" s="116"/>
      <c r="AS751" s="116"/>
      <c r="AT751" s="116"/>
      <c r="AU751" s="116"/>
      <c r="AV751" s="116"/>
      <c r="AW751" s="116"/>
      <c r="AX751" s="116"/>
      <c r="AY751" s="116"/>
      <c r="AZ751" s="116"/>
      <c r="BA751" s="116"/>
    </row>
    <row r="752" spans="2:57" s="190" customFormat="1" ht="51">
      <c r="B752" s="7" t="s">
        <v>2484</v>
      </c>
      <c r="C752" s="131" t="s">
        <v>2477</v>
      </c>
      <c r="D752" s="62" t="s">
        <v>2421</v>
      </c>
      <c r="E752" s="71" t="s">
        <v>2478</v>
      </c>
      <c r="F752" s="62" t="s">
        <v>2485</v>
      </c>
      <c r="G752" s="13" t="s">
        <v>105</v>
      </c>
      <c r="H752" s="151">
        <v>100</v>
      </c>
      <c r="I752" s="189">
        <v>720</v>
      </c>
      <c r="J752" s="1"/>
      <c r="K752" s="37"/>
      <c r="L752" s="37"/>
      <c r="M752" s="37"/>
      <c r="N752" s="37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51"/>
      <c r="AQ752" s="51"/>
      <c r="AR752" s="51"/>
      <c r="AS752" s="51"/>
      <c r="AT752" s="51"/>
      <c r="AU752" s="51"/>
      <c r="AV752" s="51"/>
      <c r="AW752" s="51"/>
      <c r="AX752" s="51"/>
      <c r="AY752" s="51"/>
      <c r="AZ752" s="51"/>
      <c r="BA752" s="51"/>
      <c r="BB752" s="51"/>
      <c r="BC752" s="51"/>
      <c r="BD752" s="51"/>
      <c r="BE752" s="51"/>
    </row>
    <row r="753" spans="2:57" s="190" customFormat="1" ht="51">
      <c r="B753" s="7" t="s">
        <v>2486</v>
      </c>
      <c r="C753" s="131" t="s">
        <v>2477</v>
      </c>
      <c r="D753" s="62" t="s">
        <v>2421</v>
      </c>
      <c r="E753" s="71" t="s">
        <v>2478</v>
      </c>
      <c r="F753" s="62" t="s">
        <v>2487</v>
      </c>
      <c r="G753" s="13" t="s">
        <v>105</v>
      </c>
      <c r="H753" s="151">
        <v>150</v>
      </c>
      <c r="I753" s="74">
        <v>550</v>
      </c>
      <c r="J753" s="1"/>
      <c r="K753" s="37"/>
      <c r="L753" s="37"/>
      <c r="M753" s="37"/>
      <c r="N753" s="37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51"/>
      <c r="AV753" s="51"/>
      <c r="AW753" s="51"/>
      <c r="AX753" s="51"/>
      <c r="AY753" s="51"/>
      <c r="AZ753" s="51"/>
      <c r="BA753" s="51"/>
      <c r="BB753" s="51"/>
      <c r="BC753" s="51"/>
      <c r="BD753" s="51"/>
      <c r="BE753" s="51"/>
    </row>
    <row r="754" spans="2:57" s="190" customFormat="1" ht="51">
      <c r="B754" s="7" t="s">
        <v>2488</v>
      </c>
      <c r="C754" s="131" t="s">
        <v>2477</v>
      </c>
      <c r="D754" s="62" t="s">
        <v>2421</v>
      </c>
      <c r="E754" s="71" t="s">
        <v>2478</v>
      </c>
      <c r="F754" s="62" t="s">
        <v>2489</v>
      </c>
      <c r="G754" s="13" t="s">
        <v>105</v>
      </c>
      <c r="H754" s="151">
        <v>100</v>
      </c>
      <c r="I754" s="189">
        <v>550</v>
      </c>
      <c r="J754" s="1"/>
      <c r="K754" s="37"/>
      <c r="L754" s="37"/>
      <c r="M754" s="37"/>
      <c r="N754" s="37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51"/>
      <c r="AQ754" s="51"/>
      <c r="AR754" s="51"/>
      <c r="AS754" s="51"/>
      <c r="AT754" s="51"/>
      <c r="AU754" s="51"/>
      <c r="AV754" s="51"/>
      <c r="AW754" s="51"/>
      <c r="AX754" s="51"/>
      <c r="AY754" s="51"/>
      <c r="AZ754" s="51"/>
      <c r="BA754" s="51"/>
      <c r="BB754" s="51"/>
      <c r="BC754" s="51"/>
      <c r="BD754" s="51"/>
      <c r="BE754" s="51"/>
    </row>
    <row r="755" spans="2:57" s="190" customFormat="1" ht="51">
      <c r="B755" s="7" t="s">
        <v>2490</v>
      </c>
      <c r="C755" s="131" t="s">
        <v>2477</v>
      </c>
      <c r="D755" s="62" t="s">
        <v>2421</v>
      </c>
      <c r="E755" s="71" t="s">
        <v>2478</v>
      </c>
      <c r="F755" s="62" t="s">
        <v>2491</v>
      </c>
      <c r="G755" s="13" t="s">
        <v>105</v>
      </c>
      <c r="H755" s="151">
        <v>100</v>
      </c>
      <c r="I755" s="74">
        <v>780</v>
      </c>
      <c r="J755" s="1"/>
      <c r="K755" s="37"/>
      <c r="L755" s="37"/>
      <c r="M755" s="37"/>
      <c r="N755" s="37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/>
      <c r="AQ755" s="51"/>
      <c r="AR755" s="51"/>
      <c r="AS755" s="51"/>
      <c r="AT755" s="51"/>
      <c r="AU755" s="51"/>
      <c r="AV755" s="51"/>
      <c r="AW755" s="51"/>
      <c r="AX755" s="51"/>
      <c r="AY755" s="51"/>
      <c r="AZ755" s="51"/>
      <c r="BA755" s="51"/>
      <c r="BB755" s="51"/>
      <c r="BC755" s="51"/>
      <c r="BD755" s="51"/>
      <c r="BE755" s="51"/>
    </row>
    <row r="756" spans="2:57" s="190" customFormat="1" ht="51">
      <c r="B756" s="7" t="s">
        <v>2492</v>
      </c>
      <c r="C756" s="131" t="s">
        <v>2477</v>
      </c>
      <c r="D756" s="62" t="s">
        <v>2421</v>
      </c>
      <c r="E756" s="71" t="s">
        <v>2478</v>
      </c>
      <c r="F756" s="62" t="s">
        <v>2493</v>
      </c>
      <c r="G756" s="13" t="s">
        <v>105</v>
      </c>
      <c r="H756" s="151">
        <v>60</v>
      </c>
      <c r="I756" s="189">
        <v>780</v>
      </c>
      <c r="J756" s="1"/>
      <c r="K756" s="37"/>
      <c r="L756" s="37"/>
      <c r="M756" s="37"/>
      <c r="N756" s="37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/>
      <c r="AQ756" s="51"/>
      <c r="AR756" s="51"/>
      <c r="AS756" s="51"/>
      <c r="AT756" s="51"/>
      <c r="AU756" s="51"/>
      <c r="AV756" s="51"/>
      <c r="AW756" s="51"/>
      <c r="AX756" s="51"/>
      <c r="AY756" s="51"/>
      <c r="AZ756" s="51"/>
      <c r="BA756" s="51"/>
      <c r="BB756" s="51"/>
      <c r="BC756" s="51"/>
      <c r="BD756" s="51"/>
      <c r="BE756" s="51"/>
    </row>
    <row r="757" spans="2:57" s="190" customFormat="1" ht="38.25">
      <c r="B757" s="7" t="s">
        <v>2494</v>
      </c>
      <c r="C757" s="25" t="s">
        <v>2495</v>
      </c>
      <c r="D757" s="25" t="s">
        <v>2496</v>
      </c>
      <c r="E757" s="25" t="s">
        <v>2497</v>
      </c>
      <c r="F757" s="25" t="s">
        <v>2498</v>
      </c>
      <c r="G757" s="26" t="s">
        <v>51</v>
      </c>
      <c r="H757" s="10">
        <v>20</v>
      </c>
      <c r="I757" s="19">
        <v>167</v>
      </c>
      <c r="J757" s="1"/>
      <c r="K757" s="37"/>
      <c r="L757" s="37"/>
      <c r="M757" s="37"/>
      <c r="N757" s="37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1"/>
      <c r="AR757" s="51"/>
      <c r="AS757" s="51"/>
      <c r="AT757" s="51"/>
      <c r="AU757" s="51"/>
      <c r="AV757" s="51"/>
      <c r="AW757" s="51"/>
      <c r="AX757" s="51"/>
      <c r="AY757" s="51"/>
      <c r="AZ757" s="51"/>
      <c r="BA757" s="51"/>
      <c r="BB757" s="51"/>
      <c r="BC757" s="51"/>
      <c r="BD757" s="51"/>
      <c r="BE757" s="51"/>
    </row>
    <row r="758" spans="2:57" s="190" customFormat="1" ht="25.5">
      <c r="B758" s="7" t="s">
        <v>2499</v>
      </c>
      <c r="C758" s="48" t="s">
        <v>2500</v>
      </c>
      <c r="D758" s="25" t="s">
        <v>2501</v>
      </c>
      <c r="E758" s="25" t="s">
        <v>2502</v>
      </c>
      <c r="F758" s="25" t="s">
        <v>2503</v>
      </c>
      <c r="G758" s="26" t="s">
        <v>51</v>
      </c>
      <c r="H758" s="10">
        <v>58</v>
      </c>
      <c r="I758" s="191">
        <v>907</v>
      </c>
      <c r="J758" s="1"/>
      <c r="K758" s="37"/>
      <c r="L758" s="37"/>
      <c r="M758" s="37"/>
      <c r="N758" s="37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51"/>
      <c r="AV758" s="51"/>
      <c r="AW758" s="51"/>
      <c r="AX758" s="51"/>
      <c r="AY758" s="51"/>
      <c r="AZ758" s="51"/>
      <c r="BA758" s="51"/>
      <c r="BB758" s="51"/>
      <c r="BC758" s="51"/>
      <c r="BD758" s="51"/>
      <c r="BE758" s="51"/>
    </row>
    <row r="759" spans="2:57" s="190" customFormat="1" ht="25.5">
      <c r="B759" s="7" t="s">
        <v>2504</v>
      </c>
      <c r="C759" s="48" t="s">
        <v>2500</v>
      </c>
      <c r="D759" s="25" t="s">
        <v>2501</v>
      </c>
      <c r="E759" s="25" t="s">
        <v>2502</v>
      </c>
      <c r="F759" s="25" t="s">
        <v>2505</v>
      </c>
      <c r="G759" s="26" t="s">
        <v>51</v>
      </c>
      <c r="H759" s="10">
        <v>4</v>
      </c>
      <c r="I759" s="191">
        <v>907</v>
      </c>
      <c r="J759" s="1"/>
      <c r="K759" s="37"/>
      <c r="L759" s="37"/>
      <c r="M759" s="37"/>
      <c r="N759" s="37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51"/>
      <c r="AG759" s="51"/>
      <c r="AH759" s="51"/>
      <c r="AI759" s="51"/>
      <c r="AJ759" s="51"/>
      <c r="AK759" s="51"/>
      <c r="AL759" s="51"/>
      <c r="AM759" s="51"/>
      <c r="AN759" s="51"/>
      <c r="AO759" s="51"/>
      <c r="AP759" s="51"/>
      <c r="AQ759" s="51"/>
      <c r="AR759" s="51"/>
      <c r="AS759" s="51"/>
      <c r="AT759" s="51"/>
      <c r="AU759" s="51"/>
      <c r="AV759" s="51"/>
      <c r="AW759" s="51"/>
      <c r="AX759" s="51"/>
      <c r="AY759" s="51"/>
      <c r="AZ759" s="51"/>
      <c r="BA759" s="51"/>
      <c r="BB759" s="51"/>
      <c r="BC759" s="51"/>
      <c r="BD759" s="51"/>
      <c r="BE759" s="51"/>
    </row>
    <row r="760" spans="2:57" s="190" customFormat="1" ht="25.5">
      <c r="B760" s="7" t="s">
        <v>2506</v>
      </c>
      <c r="C760" s="48" t="s">
        <v>2500</v>
      </c>
      <c r="D760" s="25" t="s">
        <v>2501</v>
      </c>
      <c r="E760" s="25" t="s">
        <v>2502</v>
      </c>
      <c r="F760" s="25" t="s">
        <v>2507</v>
      </c>
      <c r="G760" s="26" t="s">
        <v>51</v>
      </c>
      <c r="H760" s="10">
        <v>32</v>
      </c>
      <c r="I760" s="19">
        <v>4299.1000000000004</v>
      </c>
      <c r="J760" s="1" t="s">
        <v>4303</v>
      </c>
      <c r="K760" s="37" t="s">
        <v>4177</v>
      </c>
      <c r="L760" s="37"/>
      <c r="M760" s="37">
        <v>6</v>
      </c>
      <c r="N760" s="37">
        <v>4017.86</v>
      </c>
      <c r="O760" s="8"/>
      <c r="P760" s="8"/>
      <c r="Q760" s="8"/>
      <c r="R760" s="7"/>
      <c r="S760" s="7"/>
      <c r="T760" s="8" t="s">
        <v>4181</v>
      </c>
      <c r="U760" s="13" t="s">
        <v>4177</v>
      </c>
      <c r="V760" s="7">
        <v>50</v>
      </c>
      <c r="W760" s="7">
        <v>3263</v>
      </c>
      <c r="X760" s="8"/>
      <c r="Y760" s="10"/>
      <c r="Z760" s="7"/>
      <c r="AA760" s="7"/>
      <c r="AB760" s="10"/>
      <c r="AC760" s="10"/>
      <c r="AD760" s="10"/>
      <c r="AE760" s="10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1"/>
      <c r="AR760" s="51"/>
      <c r="AS760" s="51"/>
      <c r="AT760" s="51"/>
      <c r="AU760" s="51"/>
      <c r="AV760" s="51"/>
      <c r="AW760" s="51"/>
      <c r="AX760" s="51"/>
      <c r="AY760" s="51"/>
      <c r="AZ760" s="51"/>
      <c r="BA760" s="51"/>
      <c r="BB760" s="51"/>
      <c r="BC760" s="51"/>
      <c r="BD760" s="51"/>
      <c r="BE760" s="51"/>
    </row>
    <row r="761" spans="2:57" s="190" customFormat="1" ht="38.25">
      <c r="B761" s="7" t="s">
        <v>2508</v>
      </c>
      <c r="C761" s="127" t="s">
        <v>2509</v>
      </c>
      <c r="D761" s="127" t="s">
        <v>2510</v>
      </c>
      <c r="E761" s="127" t="s">
        <v>2511</v>
      </c>
      <c r="F761" s="127" t="s">
        <v>2512</v>
      </c>
      <c r="G761" s="192" t="s">
        <v>51</v>
      </c>
      <c r="H761" s="56">
        <v>30</v>
      </c>
      <c r="I761" s="193">
        <v>368</v>
      </c>
      <c r="J761" s="1"/>
      <c r="K761" s="37"/>
      <c r="L761" s="37"/>
      <c r="M761" s="37"/>
      <c r="N761" s="37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51"/>
      <c r="BC761" s="51"/>
      <c r="BD761" s="51"/>
      <c r="BE761" s="51"/>
    </row>
    <row r="762" spans="2:57" s="190" customFormat="1" ht="38.25">
      <c r="B762" s="7" t="s">
        <v>2513</v>
      </c>
      <c r="C762" s="127" t="s">
        <v>2514</v>
      </c>
      <c r="D762" s="127" t="s">
        <v>2510</v>
      </c>
      <c r="E762" s="127" t="s">
        <v>2515</v>
      </c>
      <c r="F762" s="127" t="s">
        <v>2516</v>
      </c>
      <c r="G762" s="192" t="s">
        <v>51</v>
      </c>
      <c r="H762" s="56">
        <v>60</v>
      </c>
      <c r="I762" s="20">
        <v>538</v>
      </c>
      <c r="J762" s="1"/>
      <c r="K762" s="37"/>
      <c r="L762" s="37"/>
      <c r="M762" s="37"/>
      <c r="N762" s="37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51"/>
      <c r="BC762" s="51"/>
      <c r="BD762" s="51"/>
      <c r="BE762" s="51"/>
    </row>
    <row r="763" spans="2:57" s="190" customFormat="1" ht="38.25">
      <c r="B763" s="7" t="s">
        <v>2517</v>
      </c>
      <c r="C763" s="50" t="s">
        <v>2518</v>
      </c>
      <c r="D763" s="50" t="s">
        <v>2510</v>
      </c>
      <c r="E763" s="50" t="s">
        <v>2519</v>
      </c>
      <c r="F763" s="25" t="s">
        <v>2520</v>
      </c>
      <c r="G763" s="8" t="s">
        <v>105</v>
      </c>
      <c r="H763" s="56">
        <v>60</v>
      </c>
      <c r="I763" s="193">
        <v>709</v>
      </c>
      <c r="J763" s="1"/>
      <c r="K763" s="37"/>
      <c r="L763" s="37"/>
      <c r="M763" s="37"/>
      <c r="N763" s="37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51"/>
      <c r="BC763" s="51"/>
      <c r="BD763" s="51"/>
      <c r="BE763" s="51"/>
    </row>
    <row r="764" spans="2:57" s="190" customFormat="1" ht="38.25">
      <c r="B764" s="7" t="s">
        <v>2521</v>
      </c>
      <c r="C764" s="49" t="s">
        <v>2522</v>
      </c>
      <c r="D764" s="25" t="s">
        <v>2510</v>
      </c>
      <c r="E764" s="49" t="s">
        <v>2523</v>
      </c>
      <c r="F764" s="44" t="s">
        <v>2524</v>
      </c>
      <c r="G764" s="26" t="s">
        <v>105</v>
      </c>
      <c r="H764" s="8">
        <v>2</v>
      </c>
      <c r="I764" s="193">
        <v>1045</v>
      </c>
      <c r="J764" s="1"/>
      <c r="K764" s="1"/>
      <c r="L764" s="1"/>
      <c r="M764" s="1"/>
      <c r="N764" s="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BB764" s="51"/>
      <c r="BC764" s="51"/>
      <c r="BD764" s="51"/>
      <c r="BE764" s="51"/>
    </row>
    <row r="765" spans="2:57" s="190" customFormat="1" ht="38.25">
      <c r="B765" s="7" t="s">
        <v>2525</v>
      </c>
      <c r="C765" s="49" t="s">
        <v>2526</v>
      </c>
      <c r="D765" s="49" t="s">
        <v>2510</v>
      </c>
      <c r="E765" s="49" t="s">
        <v>2527</v>
      </c>
      <c r="F765" s="44" t="s">
        <v>2528</v>
      </c>
      <c r="G765" s="26" t="s">
        <v>105</v>
      </c>
      <c r="H765" s="8">
        <v>3</v>
      </c>
      <c r="I765" s="193">
        <v>1551</v>
      </c>
      <c r="J765" s="1"/>
      <c r="K765" s="1"/>
      <c r="L765" s="1"/>
      <c r="M765" s="1"/>
      <c r="N765" s="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BB765" s="51"/>
      <c r="BC765" s="51"/>
      <c r="BD765" s="51"/>
      <c r="BE765" s="51"/>
    </row>
    <row r="766" spans="2:57" s="190" customFormat="1" ht="38.25">
      <c r="B766" s="7" t="s">
        <v>2529</v>
      </c>
      <c r="C766" s="49" t="s">
        <v>2530</v>
      </c>
      <c r="D766" s="25" t="s">
        <v>2510</v>
      </c>
      <c r="E766" s="49" t="s">
        <v>2531</v>
      </c>
      <c r="F766" s="44" t="s">
        <v>2532</v>
      </c>
      <c r="G766" s="26" t="s">
        <v>105</v>
      </c>
      <c r="H766" s="8">
        <v>2</v>
      </c>
      <c r="I766" s="20">
        <v>1100</v>
      </c>
      <c r="J766" s="1"/>
      <c r="K766" s="1"/>
      <c r="L766" s="1"/>
      <c r="M766" s="1"/>
      <c r="N766" s="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BB766" s="51"/>
      <c r="BC766" s="51"/>
      <c r="BD766" s="51"/>
      <c r="BE766" s="51"/>
    </row>
    <row r="767" spans="2:57" s="190" customFormat="1" ht="38.25">
      <c r="B767" s="7" t="s">
        <v>2533</v>
      </c>
      <c r="C767" s="49" t="s">
        <v>2534</v>
      </c>
      <c r="D767" s="49" t="s">
        <v>2510</v>
      </c>
      <c r="E767" s="49" t="s">
        <v>2535</v>
      </c>
      <c r="F767" s="44" t="s">
        <v>2536</v>
      </c>
      <c r="G767" s="194" t="s">
        <v>105</v>
      </c>
      <c r="H767" s="8">
        <v>2</v>
      </c>
      <c r="I767" s="193">
        <v>3446.3</v>
      </c>
      <c r="J767" s="1"/>
      <c r="K767" s="1"/>
      <c r="L767" s="1"/>
      <c r="M767" s="1"/>
      <c r="N767" s="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BB767" s="51"/>
      <c r="BC767" s="51"/>
      <c r="BD767" s="51"/>
      <c r="BE767" s="51"/>
    </row>
    <row r="768" spans="2:57" s="190" customFormat="1" ht="38.25">
      <c r="B768" s="7" t="s">
        <v>2537</v>
      </c>
      <c r="C768" s="49" t="s">
        <v>2538</v>
      </c>
      <c r="D768" s="49" t="s">
        <v>2510</v>
      </c>
      <c r="E768" s="49" t="s">
        <v>2539</v>
      </c>
      <c r="F768" s="44" t="s">
        <v>2540</v>
      </c>
      <c r="G768" s="26" t="s">
        <v>105</v>
      </c>
      <c r="H768" s="8">
        <v>3</v>
      </c>
      <c r="I768" s="193">
        <v>3132.8</v>
      </c>
      <c r="J768" s="1" t="s">
        <v>4260</v>
      </c>
      <c r="K768" s="1" t="s">
        <v>4177</v>
      </c>
      <c r="L768" s="1"/>
      <c r="M768" s="1" t="s">
        <v>14</v>
      </c>
      <c r="N768" s="1" t="s">
        <v>4378</v>
      </c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BB768" s="51"/>
      <c r="BC768" s="51"/>
      <c r="BD768" s="51"/>
      <c r="BE768" s="51"/>
    </row>
    <row r="769" spans="2:57" s="190" customFormat="1" ht="38.25">
      <c r="B769" s="7" t="s">
        <v>2541</v>
      </c>
      <c r="C769" s="49" t="s">
        <v>2542</v>
      </c>
      <c r="D769" s="49" t="s">
        <v>2510</v>
      </c>
      <c r="E769" s="49" t="s">
        <v>2543</v>
      </c>
      <c r="F769" s="44" t="s">
        <v>2544</v>
      </c>
      <c r="G769" s="26" t="s">
        <v>105</v>
      </c>
      <c r="H769" s="8">
        <v>1</v>
      </c>
      <c r="I769" s="20">
        <v>1510.3</v>
      </c>
      <c r="J769" s="1"/>
      <c r="K769" s="1"/>
      <c r="L769" s="1"/>
      <c r="M769" s="1"/>
      <c r="N769" s="1"/>
      <c r="O769" s="8"/>
      <c r="P769" s="8"/>
      <c r="Q769" s="8"/>
      <c r="R769" s="7"/>
      <c r="S769" s="7"/>
      <c r="T769" s="8" t="s">
        <v>4260</v>
      </c>
      <c r="U769" s="13" t="s">
        <v>4177</v>
      </c>
      <c r="V769" s="7">
        <v>4</v>
      </c>
      <c r="W769" s="7">
        <v>282.00032000000004</v>
      </c>
      <c r="X769" s="8"/>
      <c r="Y769" s="10"/>
      <c r="Z769" s="7"/>
      <c r="AA769" s="7"/>
      <c r="AB769" s="11"/>
      <c r="AC769" s="11"/>
      <c r="AD769" s="11"/>
      <c r="AE769" s="11"/>
      <c r="BB769" s="51"/>
      <c r="BC769" s="51"/>
      <c r="BD769" s="51"/>
      <c r="BE769" s="51"/>
    </row>
    <row r="770" spans="2:57" s="190" customFormat="1" ht="38.25">
      <c r="B770" s="7" t="s">
        <v>2545</v>
      </c>
      <c r="C770" s="49" t="s">
        <v>2546</v>
      </c>
      <c r="D770" s="49" t="s">
        <v>2510</v>
      </c>
      <c r="E770" s="49" t="s">
        <v>2547</v>
      </c>
      <c r="F770" s="44" t="s">
        <v>2548</v>
      </c>
      <c r="G770" s="26" t="s">
        <v>105</v>
      </c>
      <c r="H770" s="8">
        <v>1</v>
      </c>
      <c r="I770" s="193">
        <v>715</v>
      </c>
      <c r="J770" s="1"/>
      <c r="K770" s="1"/>
      <c r="L770" s="1"/>
      <c r="M770" s="1"/>
      <c r="N770" s="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BB770" s="51"/>
      <c r="BC770" s="51"/>
      <c r="BD770" s="51"/>
      <c r="BE770" s="51"/>
    </row>
    <row r="771" spans="2:57" s="190" customFormat="1" ht="38.25">
      <c r="B771" s="7" t="s">
        <v>2549</v>
      </c>
      <c r="C771" s="49" t="s">
        <v>2550</v>
      </c>
      <c r="D771" s="49" t="s">
        <v>2510</v>
      </c>
      <c r="E771" s="49" t="s">
        <v>2551</v>
      </c>
      <c r="F771" s="44" t="s">
        <v>2552</v>
      </c>
      <c r="G771" s="26" t="s">
        <v>105</v>
      </c>
      <c r="H771" s="8">
        <v>2</v>
      </c>
      <c r="I771" s="20">
        <v>445.5</v>
      </c>
      <c r="J771" s="1"/>
      <c r="K771" s="1"/>
      <c r="L771" s="1"/>
      <c r="M771" s="1"/>
      <c r="N771" s="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BB771" s="51"/>
      <c r="BC771" s="51"/>
      <c r="BD771" s="51"/>
      <c r="BE771" s="51"/>
    </row>
    <row r="772" spans="2:57" s="190" customFormat="1" ht="38.25">
      <c r="B772" s="7" t="s">
        <v>2553</v>
      </c>
      <c r="C772" s="49" t="s">
        <v>2554</v>
      </c>
      <c r="D772" s="49" t="s">
        <v>2510</v>
      </c>
      <c r="E772" s="49" t="s">
        <v>2555</v>
      </c>
      <c r="F772" s="44" t="s">
        <v>2556</v>
      </c>
      <c r="G772" s="194" t="s">
        <v>105</v>
      </c>
      <c r="H772" s="8">
        <v>1</v>
      </c>
      <c r="I772" s="20">
        <v>1210</v>
      </c>
      <c r="J772" s="1"/>
      <c r="K772" s="1"/>
      <c r="L772" s="1"/>
      <c r="M772" s="1"/>
      <c r="N772" s="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BB772" s="51"/>
      <c r="BC772" s="51"/>
      <c r="BD772" s="51"/>
      <c r="BE772" s="51"/>
    </row>
    <row r="773" spans="2:57" s="190" customFormat="1" ht="38.25">
      <c r="B773" s="7" t="s">
        <v>2557</v>
      </c>
      <c r="C773" s="49" t="s">
        <v>2509</v>
      </c>
      <c r="D773" s="49" t="s">
        <v>2510</v>
      </c>
      <c r="E773" s="49" t="s">
        <v>2558</v>
      </c>
      <c r="F773" s="44" t="s">
        <v>2559</v>
      </c>
      <c r="G773" s="26" t="s">
        <v>105</v>
      </c>
      <c r="H773" s="8">
        <v>3</v>
      </c>
      <c r="I773" s="20">
        <v>583</v>
      </c>
      <c r="J773" s="1"/>
      <c r="K773" s="1"/>
      <c r="L773" s="1"/>
      <c r="M773" s="1"/>
      <c r="N773" s="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BB773" s="51"/>
      <c r="BC773" s="51"/>
      <c r="BD773" s="51"/>
      <c r="BE773" s="51"/>
    </row>
    <row r="774" spans="2:57" s="190" customFormat="1" ht="38.25">
      <c r="B774" s="7" t="s">
        <v>2560</v>
      </c>
      <c r="C774" s="49" t="s">
        <v>2514</v>
      </c>
      <c r="D774" s="49" t="s">
        <v>2510</v>
      </c>
      <c r="E774" s="49" t="s">
        <v>2515</v>
      </c>
      <c r="F774" s="44" t="s">
        <v>2561</v>
      </c>
      <c r="G774" s="26" t="s">
        <v>105</v>
      </c>
      <c r="H774" s="8">
        <v>2</v>
      </c>
      <c r="I774" s="20">
        <v>581.9</v>
      </c>
      <c r="J774" s="1"/>
      <c r="K774" s="1"/>
      <c r="L774" s="1"/>
      <c r="M774" s="1"/>
      <c r="N774" s="1"/>
      <c r="O774" s="8" t="s">
        <v>4226</v>
      </c>
      <c r="P774" s="13" t="s">
        <v>4177</v>
      </c>
      <c r="Q774" s="8"/>
      <c r="R774" s="7">
        <v>20</v>
      </c>
      <c r="S774" s="7">
        <v>476.8</v>
      </c>
      <c r="T774" s="8"/>
      <c r="U774" s="10"/>
      <c r="V774" s="7"/>
      <c r="W774" s="7"/>
      <c r="X774" s="8"/>
      <c r="Y774" s="10"/>
      <c r="Z774" s="7"/>
      <c r="AA774" s="7"/>
      <c r="AB774" s="11"/>
      <c r="AC774" s="11"/>
      <c r="AD774" s="11"/>
      <c r="AE774" s="11"/>
      <c r="BB774" s="51"/>
      <c r="BC774" s="51"/>
      <c r="BD774" s="51"/>
      <c r="BE774" s="51"/>
    </row>
    <row r="775" spans="2:57" s="190" customFormat="1" ht="38.25">
      <c r="B775" s="7" t="s">
        <v>2562</v>
      </c>
      <c r="C775" s="49" t="s">
        <v>2563</v>
      </c>
      <c r="D775" s="49" t="s">
        <v>2510</v>
      </c>
      <c r="E775" s="49" t="s">
        <v>2564</v>
      </c>
      <c r="F775" s="44" t="s">
        <v>2565</v>
      </c>
      <c r="G775" s="26" t="s">
        <v>105</v>
      </c>
      <c r="H775" s="8">
        <v>1</v>
      </c>
      <c r="I775" s="20">
        <v>1056</v>
      </c>
      <c r="J775" s="1"/>
      <c r="K775" s="1"/>
      <c r="L775" s="1"/>
      <c r="M775" s="1"/>
      <c r="N775" s="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BB775" s="51"/>
      <c r="BC775" s="51"/>
      <c r="BD775" s="51"/>
      <c r="BE775" s="51"/>
    </row>
    <row r="776" spans="2:57" s="190" customFormat="1" ht="38.25">
      <c r="B776" s="7" t="s">
        <v>2566</v>
      </c>
      <c r="C776" s="49" t="s">
        <v>2567</v>
      </c>
      <c r="D776" s="49" t="s">
        <v>2510</v>
      </c>
      <c r="E776" s="49" t="s">
        <v>2568</v>
      </c>
      <c r="F776" s="44" t="s">
        <v>2569</v>
      </c>
      <c r="G776" s="26" t="s">
        <v>105</v>
      </c>
      <c r="H776" s="8">
        <v>1</v>
      </c>
      <c r="I776" s="20">
        <v>1056</v>
      </c>
      <c r="J776" s="1"/>
      <c r="K776" s="1"/>
      <c r="L776" s="1"/>
      <c r="M776" s="1"/>
      <c r="N776" s="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BB776" s="51"/>
      <c r="BC776" s="51"/>
      <c r="BD776" s="51"/>
      <c r="BE776" s="51"/>
    </row>
    <row r="777" spans="2:57" s="190" customFormat="1" ht="38.25">
      <c r="B777" s="7" t="s">
        <v>2570</v>
      </c>
      <c r="C777" s="49" t="s">
        <v>2571</v>
      </c>
      <c r="D777" s="49" t="s">
        <v>2510</v>
      </c>
      <c r="E777" s="49" t="s">
        <v>2572</v>
      </c>
      <c r="F777" s="44" t="s">
        <v>2573</v>
      </c>
      <c r="G777" s="26" t="s">
        <v>105</v>
      </c>
      <c r="H777" s="8">
        <v>1</v>
      </c>
      <c r="I777" s="20">
        <v>1056</v>
      </c>
      <c r="J777" s="1"/>
      <c r="K777" s="1"/>
      <c r="L777" s="1"/>
      <c r="M777" s="1"/>
      <c r="N777" s="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BB777" s="51"/>
      <c r="BC777" s="51"/>
      <c r="BD777" s="51"/>
      <c r="BE777" s="51"/>
    </row>
    <row r="778" spans="2:57" s="190" customFormat="1" ht="38.25">
      <c r="B778" s="7" t="s">
        <v>2574</v>
      </c>
      <c r="C778" s="49" t="s">
        <v>2575</v>
      </c>
      <c r="D778" s="49" t="s">
        <v>2510</v>
      </c>
      <c r="E778" s="49" t="s">
        <v>2576</v>
      </c>
      <c r="F778" s="44" t="s">
        <v>2577</v>
      </c>
      <c r="G778" s="26" t="s">
        <v>105</v>
      </c>
      <c r="H778" s="8">
        <v>1</v>
      </c>
      <c r="I778" s="20">
        <v>620.4</v>
      </c>
      <c r="J778" s="1"/>
      <c r="K778" s="1"/>
      <c r="L778" s="1"/>
      <c r="M778" s="1"/>
      <c r="N778" s="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BB778" s="51"/>
      <c r="BC778" s="51"/>
      <c r="BD778" s="51"/>
      <c r="BE778" s="51"/>
    </row>
    <row r="779" spans="2:57" s="190" customFormat="1" ht="38.25">
      <c r="B779" s="7" t="s">
        <v>2578</v>
      </c>
      <c r="C779" s="49" t="s">
        <v>2579</v>
      </c>
      <c r="D779" s="49" t="s">
        <v>2510</v>
      </c>
      <c r="E779" s="49" t="s">
        <v>2580</v>
      </c>
      <c r="F779" s="44" t="s">
        <v>2581</v>
      </c>
      <c r="G779" s="26" t="s">
        <v>105</v>
      </c>
      <c r="H779" s="8">
        <v>1</v>
      </c>
      <c r="I779" s="20">
        <v>583</v>
      </c>
      <c r="J779" s="1"/>
      <c r="K779" s="1"/>
      <c r="L779" s="1"/>
      <c r="M779" s="1"/>
      <c r="N779" s="1"/>
      <c r="O779" s="8" t="s">
        <v>4260</v>
      </c>
      <c r="P779" s="8" t="s">
        <v>4177</v>
      </c>
      <c r="Q779" s="8"/>
      <c r="R779" s="7">
        <v>8</v>
      </c>
      <c r="S779" s="7">
        <v>482</v>
      </c>
      <c r="T779" s="8" t="s">
        <v>4260</v>
      </c>
      <c r="U779" s="13" t="s">
        <v>4177</v>
      </c>
      <c r="V779" s="7">
        <v>12</v>
      </c>
      <c r="W779" s="7">
        <v>539</v>
      </c>
      <c r="X779" s="8"/>
      <c r="Y779" s="10"/>
      <c r="Z779" s="7"/>
      <c r="AA779" s="7"/>
      <c r="AB779" s="11"/>
      <c r="AC779" s="11"/>
      <c r="AD779" s="11"/>
      <c r="AE779" s="11"/>
      <c r="BB779" s="187"/>
      <c r="BC779" s="187"/>
      <c r="BD779" s="187"/>
      <c r="BE779" s="187"/>
    </row>
    <row r="780" spans="2:57" s="190" customFormat="1" ht="38.25">
      <c r="B780" s="7" t="s">
        <v>2582</v>
      </c>
      <c r="C780" s="49" t="s">
        <v>2583</v>
      </c>
      <c r="D780" s="49" t="s">
        <v>2510</v>
      </c>
      <c r="E780" s="49" t="s">
        <v>2584</v>
      </c>
      <c r="F780" s="44" t="s">
        <v>2585</v>
      </c>
      <c r="G780" s="26" t="s">
        <v>105</v>
      </c>
      <c r="H780" s="8">
        <v>1</v>
      </c>
      <c r="I780" s="20">
        <v>616</v>
      </c>
      <c r="J780" s="1"/>
      <c r="K780" s="1"/>
      <c r="L780" s="1"/>
      <c r="M780" s="1"/>
      <c r="N780" s="1"/>
      <c r="O780" s="8"/>
      <c r="P780" s="8"/>
      <c r="Q780" s="8"/>
      <c r="R780" s="7"/>
      <c r="S780" s="7"/>
      <c r="T780" s="8" t="s">
        <v>4260</v>
      </c>
      <c r="U780" s="13" t="s">
        <v>4177</v>
      </c>
      <c r="V780" s="7">
        <v>8</v>
      </c>
      <c r="W780" s="7">
        <v>574</v>
      </c>
      <c r="X780" s="8"/>
      <c r="Y780" s="10"/>
      <c r="Z780" s="7"/>
      <c r="AA780" s="7"/>
      <c r="AB780" s="11"/>
      <c r="AC780" s="11"/>
      <c r="AD780" s="11"/>
      <c r="AE780" s="11"/>
      <c r="BB780" s="51"/>
      <c r="BC780" s="51"/>
      <c r="BD780" s="51"/>
      <c r="BE780" s="51"/>
    </row>
    <row r="781" spans="2:57" s="190" customFormat="1" ht="38.25">
      <c r="B781" s="7" t="s">
        <v>2586</v>
      </c>
      <c r="C781" s="49" t="s">
        <v>2587</v>
      </c>
      <c r="D781" s="49" t="s">
        <v>2510</v>
      </c>
      <c r="E781" s="49" t="s">
        <v>2588</v>
      </c>
      <c r="F781" s="195" t="s">
        <v>2589</v>
      </c>
      <c r="G781" s="26" t="s">
        <v>105</v>
      </c>
      <c r="H781" s="8">
        <v>2</v>
      </c>
      <c r="I781" s="20">
        <v>792</v>
      </c>
      <c r="J781" s="1"/>
      <c r="K781" s="1"/>
      <c r="L781" s="1"/>
      <c r="M781" s="1"/>
      <c r="N781" s="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BB781" s="51"/>
      <c r="BC781" s="51"/>
      <c r="BD781" s="51"/>
      <c r="BE781" s="51"/>
    </row>
    <row r="782" spans="2:57" s="51" customFormat="1" ht="102">
      <c r="B782" s="7" t="s">
        <v>2590</v>
      </c>
      <c r="C782" s="196" t="s">
        <v>2591</v>
      </c>
      <c r="D782" s="197" t="s">
        <v>2510</v>
      </c>
      <c r="E782" s="197" t="s">
        <v>2592</v>
      </c>
      <c r="F782" s="44" t="s">
        <v>2593</v>
      </c>
      <c r="G782" s="26" t="s">
        <v>105</v>
      </c>
      <c r="H782" s="8">
        <v>2</v>
      </c>
      <c r="I782" s="20">
        <v>1463</v>
      </c>
      <c r="J782" s="1"/>
      <c r="K782" s="1"/>
      <c r="L782" s="1"/>
      <c r="M782" s="1"/>
      <c r="N782" s="1"/>
      <c r="O782" s="8"/>
      <c r="P782" s="8"/>
      <c r="Q782" s="8"/>
      <c r="R782" s="7"/>
      <c r="S782" s="7"/>
      <c r="T782" s="8" t="s">
        <v>4260</v>
      </c>
      <c r="U782" s="13" t="s">
        <v>4177</v>
      </c>
      <c r="V782" s="7">
        <v>30</v>
      </c>
      <c r="W782" s="7">
        <v>676.48</v>
      </c>
      <c r="X782" s="8" t="s">
        <v>4437</v>
      </c>
      <c r="Y782" s="13"/>
      <c r="Z782" s="7">
        <v>88</v>
      </c>
      <c r="AA782" s="7">
        <v>654</v>
      </c>
      <c r="AB782" s="11"/>
      <c r="AC782" s="11"/>
      <c r="AD782" s="11"/>
      <c r="AE782" s="11"/>
      <c r="AF782" s="190"/>
      <c r="AG782" s="190"/>
      <c r="AH782" s="190"/>
      <c r="AI782" s="190"/>
      <c r="AJ782" s="190"/>
      <c r="AK782" s="190"/>
      <c r="AL782" s="190"/>
      <c r="AM782" s="190"/>
      <c r="AN782" s="190"/>
      <c r="AO782" s="190"/>
      <c r="AP782" s="190"/>
      <c r="AQ782" s="190"/>
      <c r="AR782" s="190"/>
      <c r="AS782" s="190"/>
      <c r="AT782" s="190"/>
      <c r="AU782" s="190"/>
      <c r="AV782" s="190"/>
      <c r="AW782" s="190"/>
      <c r="AX782" s="190"/>
      <c r="AY782" s="190"/>
      <c r="AZ782" s="190"/>
      <c r="BA782" s="190"/>
    </row>
    <row r="783" spans="2:57" s="51" customFormat="1" ht="38.25">
      <c r="B783" s="7" t="s">
        <v>2594</v>
      </c>
      <c r="C783" s="136" t="s">
        <v>2518</v>
      </c>
      <c r="D783" s="49" t="s">
        <v>2510</v>
      </c>
      <c r="E783" s="49" t="s">
        <v>2519</v>
      </c>
      <c r="F783" s="195" t="s">
        <v>2595</v>
      </c>
      <c r="G783" s="26" t="s">
        <v>105</v>
      </c>
      <c r="H783" s="8">
        <v>2</v>
      </c>
      <c r="I783" s="20">
        <v>1381.6</v>
      </c>
      <c r="J783" s="1"/>
      <c r="K783" s="1"/>
      <c r="L783" s="1"/>
      <c r="M783" s="1"/>
      <c r="N783" s="1"/>
      <c r="O783" s="8"/>
      <c r="P783" s="8"/>
      <c r="Q783" s="8"/>
      <c r="R783" s="7"/>
      <c r="S783" s="7"/>
      <c r="T783" s="8" t="s">
        <v>4260</v>
      </c>
      <c r="U783" s="13" t="s">
        <v>4177</v>
      </c>
      <c r="V783" s="7">
        <v>9</v>
      </c>
      <c r="W783" s="7">
        <v>756</v>
      </c>
      <c r="X783" s="8"/>
      <c r="Y783" s="10"/>
      <c r="Z783" s="7"/>
      <c r="AA783" s="7"/>
      <c r="AB783" s="11"/>
      <c r="AC783" s="11"/>
      <c r="AD783" s="11"/>
      <c r="AE783" s="11"/>
      <c r="AF783" s="190"/>
      <c r="AG783" s="190"/>
      <c r="AH783" s="190"/>
      <c r="AI783" s="190"/>
      <c r="AJ783" s="190"/>
      <c r="AK783" s="190"/>
      <c r="AL783" s="190"/>
      <c r="AM783" s="190"/>
      <c r="AN783" s="190"/>
      <c r="AO783" s="190"/>
      <c r="AP783" s="190"/>
      <c r="AQ783" s="190"/>
      <c r="AR783" s="190"/>
      <c r="AS783" s="190"/>
      <c r="AT783" s="190"/>
      <c r="AU783" s="190"/>
      <c r="AV783" s="190"/>
      <c r="AW783" s="190"/>
      <c r="AX783" s="190"/>
      <c r="AY783" s="190"/>
      <c r="AZ783" s="190"/>
      <c r="BA783" s="190"/>
    </row>
    <row r="784" spans="2:57" s="51" customFormat="1" ht="38.25">
      <c r="B784" s="7" t="s">
        <v>2596</v>
      </c>
      <c r="C784" s="136" t="s">
        <v>2597</v>
      </c>
      <c r="D784" s="49" t="s">
        <v>2510</v>
      </c>
      <c r="E784" s="49" t="s">
        <v>2598</v>
      </c>
      <c r="F784" s="195" t="s">
        <v>2599</v>
      </c>
      <c r="G784" s="26" t="s">
        <v>105</v>
      </c>
      <c r="H784" s="8">
        <v>2</v>
      </c>
      <c r="I784" s="20">
        <v>312.39999999999998</v>
      </c>
      <c r="J784" s="1"/>
      <c r="K784" s="1"/>
      <c r="L784" s="1"/>
      <c r="M784" s="1"/>
      <c r="N784" s="1"/>
      <c r="O784" s="8"/>
      <c r="P784" s="8"/>
      <c r="Q784" s="8"/>
      <c r="R784" s="7"/>
      <c r="S784" s="7"/>
      <c r="T784" s="8" t="s">
        <v>4260</v>
      </c>
      <c r="U784" s="13" t="s">
        <v>4177</v>
      </c>
      <c r="V784" s="7">
        <v>4</v>
      </c>
      <c r="W784" s="7">
        <v>1155</v>
      </c>
      <c r="X784" s="8"/>
      <c r="Y784" s="10"/>
      <c r="Z784" s="7"/>
      <c r="AA784" s="7"/>
      <c r="AB784" s="11"/>
      <c r="AC784" s="11"/>
      <c r="AD784" s="11"/>
      <c r="AE784" s="11"/>
      <c r="AF784" s="190"/>
      <c r="AG784" s="190"/>
      <c r="AH784" s="190"/>
      <c r="AI784" s="190"/>
      <c r="AJ784" s="190"/>
      <c r="AK784" s="190"/>
      <c r="AL784" s="190"/>
      <c r="AM784" s="190"/>
      <c r="AN784" s="190"/>
      <c r="AO784" s="190"/>
      <c r="AP784" s="190"/>
      <c r="AQ784" s="190"/>
      <c r="AR784" s="190"/>
      <c r="AS784" s="190"/>
      <c r="AT784" s="190"/>
      <c r="AU784" s="190"/>
      <c r="AV784" s="190"/>
      <c r="AW784" s="190"/>
      <c r="AX784" s="190"/>
      <c r="AY784" s="190"/>
      <c r="AZ784" s="190"/>
      <c r="BA784" s="190"/>
    </row>
    <row r="785" spans="2:57" s="51" customFormat="1" ht="38.25">
      <c r="B785" s="7" t="s">
        <v>2600</v>
      </c>
      <c r="C785" s="136" t="s">
        <v>2601</v>
      </c>
      <c r="D785" s="49" t="s">
        <v>2510</v>
      </c>
      <c r="E785" s="49" t="s">
        <v>2602</v>
      </c>
      <c r="F785" s="195" t="s">
        <v>2603</v>
      </c>
      <c r="G785" s="26" t="s">
        <v>105</v>
      </c>
      <c r="H785" s="8">
        <v>2</v>
      </c>
      <c r="I785" s="20">
        <v>1100</v>
      </c>
      <c r="J785" s="1"/>
      <c r="K785" s="1"/>
      <c r="L785" s="1"/>
      <c r="M785" s="1"/>
      <c r="N785" s="1"/>
      <c r="O785" s="8"/>
      <c r="P785" s="8"/>
      <c r="Q785" s="8"/>
      <c r="R785" s="7"/>
      <c r="S785" s="7"/>
      <c r="T785" s="8" t="s">
        <v>4260</v>
      </c>
      <c r="U785" s="13" t="s">
        <v>4177</v>
      </c>
      <c r="V785" s="7">
        <v>3</v>
      </c>
      <c r="W785" s="7">
        <v>1278.9996800000001</v>
      </c>
      <c r="X785" s="8"/>
      <c r="Y785" s="10"/>
      <c r="Z785" s="7"/>
      <c r="AA785" s="7"/>
      <c r="AB785" s="11"/>
      <c r="AC785" s="11"/>
      <c r="AD785" s="11"/>
      <c r="AE785" s="11"/>
      <c r="AF785" s="190"/>
      <c r="AG785" s="190"/>
      <c r="AH785" s="190"/>
      <c r="AI785" s="190"/>
      <c r="AJ785" s="190"/>
      <c r="AK785" s="190"/>
      <c r="AL785" s="190"/>
      <c r="AM785" s="190"/>
      <c r="AN785" s="190"/>
      <c r="AO785" s="190"/>
      <c r="AP785" s="190"/>
      <c r="AQ785" s="190"/>
      <c r="AR785" s="190"/>
      <c r="AS785" s="190"/>
      <c r="AT785" s="190"/>
      <c r="AU785" s="190"/>
      <c r="AV785" s="190"/>
      <c r="AW785" s="190"/>
      <c r="AX785" s="190"/>
      <c r="AY785" s="190"/>
      <c r="AZ785" s="190"/>
      <c r="BA785" s="190"/>
    </row>
    <row r="786" spans="2:57" s="51" customFormat="1" ht="38.25">
      <c r="B786" s="7" t="s">
        <v>2604</v>
      </c>
      <c r="C786" s="49" t="s">
        <v>2605</v>
      </c>
      <c r="D786" s="49" t="s">
        <v>2510</v>
      </c>
      <c r="E786" s="49" t="s">
        <v>2606</v>
      </c>
      <c r="F786" s="44" t="s">
        <v>2607</v>
      </c>
      <c r="G786" s="198" t="s">
        <v>105</v>
      </c>
      <c r="H786" s="8">
        <v>2</v>
      </c>
      <c r="I786" s="20">
        <v>3729</v>
      </c>
      <c r="J786" s="1"/>
      <c r="K786" s="1"/>
      <c r="L786" s="1"/>
      <c r="M786" s="1"/>
      <c r="N786" s="1"/>
      <c r="O786" s="8"/>
      <c r="P786" s="8"/>
      <c r="Q786" s="8"/>
      <c r="R786" s="7"/>
      <c r="S786" s="7"/>
      <c r="T786" s="8" t="s">
        <v>4260</v>
      </c>
      <c r="U786" s="13" t="s">
        <v>4177</v>
      </c>
      <c r="V786" s="7">
        <v>3</v>
      </c>
      <c r="W786" s="7">
        <v>1913.0003200000003</v>
      </c>
      <c r="X786" s="8"/>
      <c r="Y786" s="10"/>
      <c r="Z786" s="7"/>
      <c r="AA786" s="7"/>
      <c r="AB786" s="11"/>
      <c r="AC786" s="11"/>
      <c r="AD786" s="11"/>
      <c r="AE786" s="11"/>
      <c r="AF786" s="190"/>
      <c r="AG786" s="190"/>
      <c r="AH786" s="190"/>
      <c r="AI786" s="190"/>
      <c r="AJ786" s="190"/>
      <c r="AK786" s="190"/>
      <c r="AL786" s="190"/>
      <c r="AM786" s="190"/>
      <c r="AN786" s="190"/>
      <c r="AO786" s="190"/>
      <c r="AP786" s="190"/>
      <c r="AQ786" s="190"/>
      <c r="AR786" s="190"/>
      <c r="AS786" s="190"/>
      <c r="AT786" s="190"/>
      <c r="AU786" s="190"/>
      <c r="AV786" s="190"/>
      <c r="AW786" s="190"/>
      <c r="AX786" s="190"/>
      <c r="AY786" s="190"/>
      <c r="AZ786" s="190"/>
      <c r="BA786" s="190"/>
    </row>
    <row r="787" spans="2:57" s="51" customFormat="1" ht="38.25">
      <c r="B787" s="7" t="s">
        <v>2608</v>
      </c>
      <c r="C787" s="49" t="s">
        <v>2609</v>
      </c>
      <c r="D787" s="49" t="s">
        <v>2510</v>
      </c>
      <c r="E787" s="49" t="s">
        <v>2610</v>
      </c>
      <c r="F787" s="44" t="s">
        <v>2611</v>
      </c>
      <c r="G787" s="26" t="s">
        <v>105</v>
      </c>
      <c r="H787" s="8">
        <v>2</v>
      </c>
      <c r="I787" s="20">
        <v>3273.6</v>
      </c>
      <c r="J787" s="1"/>
      <c r="K787" s="1"/>
      <c r="L787" s="1"/>
      <c r="M787" s="1"/>
      <c r="N787" s="1"/>
      <c r="O787" s="8"/>
      <c r="P787" s="8"/>
      <c r="Q787" s="8"/>
      <c r="R787" s="7"/>
      <c r="S787" s="7"/>
      <c r="T787" s="8" t="s">
        <v>4260</v>
      </c>
      <c r="U787" s="13" t="s">
        <v>4177</v>
      </c>
      <c r="V787" s="7">
        <v>6</v>
      </c>
      <c r="W787" s="7">
        <v>1863.0001600000003</v>
      </c>
      <c r="X787" s="8"/>
      <c r="Y787" s="10"/>
      <c r="Z787" s="7"/>
      <c r="AA787" s="7"/>
      <c r="AB787" s="11"/>
      <c r="AC787" s="11"/>
      <c r="AD787" s="11"/>
      <c r="AE787" s="11"/>
      <c r="AF787" s="190"/>
      <c r="AG787" s="190"/>
      <c r="AH787" s="190"/>
      <c r="AI787" s="190"/>
      <c r="AJ787" s="190"/>
      <c r="AK787" s="190"/>
      <c r="AL787" s="190"/>
      <c r="AM787" s="190"/>
      <c r="AN787" s="190"/>
      <c r="AO787" s="190"/>
      <c r="AP787" s="190"/>
      <c r="AQ787" s="190"/>
      <c r="AR787" s="190"/>
      <c r="AS787" s="190"/>
      <c r="AT787" s="190"/>
      <c r="AU787" s="190"/>
      <c r="AV787" s="190"/>
      <c r="AW787" s="190"/>
      <c r="AX787" s="190"/>
      <c r="AY787" s="190"/>
      <c r="AZ787" s="190"/>
      <c r="BA787" s="190"/>
    </row>
    <row r="788" spans="2:57" s="51" customFormat="1" ht="38.25">
      <c r="B788" s="7" t="s">
        <v>2612</v>
      </c>
      <c r="C788" s="49" t="s">
        <v>2613</v>
      </c>
      <c r="D788" s="49" t="s">
        <v>2510</v>
      </c>
      <c r="E788" s="49" t="s">
        <v>2614</v>
      </c>
      <c r="F788" s="44" t="s">
        <v>2615</v>
      </c>
      <c r="G788" s="26" t="s">
        <v>105</v>
      </c>
      <c r="H788" s="8">
        <v>2</v>
      </c>
      <c r="I788" s="20">
        <v>1247.4000000000001</v>
      </c>
      <c r="J788" s="1"/>
      <c r="K788" s="1"/>
      <c r="L788" s="1"/>
      <c r="M788" s="1"/>
      <c r="N788" s="1"/>
      <c r="O788" s="8"/>
      <c r="P788" s="8"/>
      <c r="Q788" s="8"/>
      <c r="R788" s="7"/>
      <c r="S788" s="7"/>
      <c r="T788" s="8" t="s">
        <v>4260</v>
      </c>
      <c r="U788" s="13" t="s">
        <v>4177</v>
      </c>
      <c r="V788" s="7">
        <v>3</v>
      </c>
      <c r="W788" s="7">
        <v>3453.0003200000006</v>
      </c>
      <c r="X788" s="8"/>
      <c r="Y788" s="10"/>
      <c r="Z788" s="7"/>
      <c r="AA788" s="7"/>
      <c r="AB788" s="11"/>
      <c r="AC788" s="11"/>
      <c r="AD788" s="11"/>
      <c r="AE788" s="11"/>
      <c r="AF788" s="190"/>
      <c r="AG788" s="190"/>
      <c r="AH788" s="190"/>
      <c r="AI788" s="190"/>
      <c r="AJ788" s="190"/>
      <c r="AK788" s="190"/>
      <c r="AL788" s="190"/>
      <c r="AM788" s="190"/>
      <c r="AN788" s="190"/>
      <c r="AO788" s="190"/>
      <c r="AP788" s="190"/>
      <c r="AQ788" s="190"/>
      <c r="AR788" s="190"/>
      <c r="AS788" s="190"/>
      <c r="AT788" s="190"/>
      <c r="AU788" s="190"/>
      <c r="AV788" s="190"/>
      <c r="AW788" s="190"/>
      <c r="AX788" s="190"/>
      <c r="AY788" s="190"/>
      <c r="AZ788" s="190"/>
      <c r="BA788" s="190"/>
    </row>
    <row r="789" spans="2:57" s="51" customFormat="1" ht="38.25">
      <c r="B789" s="7" t="s">
        <v>2616</v>
      </c>
      <c r="C789" s="49" t="s">
        <v>2617</v>
      </c>
      <c r="D789" s="49" t="s">
        <v>2510</v>
      </c>
      <c r="E789" s="49" t="s">
        <v>2618</v>
      </c>
      <c r="F789" s="44" t="s">
        <v>2619</v>
      </c>
      <c r="G789" s="26" t="s">
        <v>105</v>
      </c>
      <c r="H789" s="8">
        <v>2</v>
      </c>
      <c r="I789" s="20">
        <v>2066.9</v>
      </c>
      <c r="J789" s="1"/>
      <c r="K789" s="1"/>
      <c r="L789" s="1"/>
      <c r="M789" s="1"/>
      <c r="N789" s="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90"/>
      <c r="AG789" s="190"/>
      <c r="AH789" s="190"/>
      <c r="AI789" s="190"/>
      <c r="AJ789" s="190"/>
      <c r="AK789" s="190"/>
      <c r="AL789" s="190"/>
      <c r="AM789" s="190"/>
      <c r="AN789" s="190"/>
      <c r="AO789" s="190"/>
      <c r="AP789" s="190"/>
      <c r="AQ789" s="190"/>
      <c r="AR789" s="190"/>
      <c r="AS789" s="190"/>
      <c r="AT789" s="190"/>
      <c r="AU789" s="190"/>
      <c r="AV789" s="190"/>
      <c r="AW789" s="190"/>
      <c r="AX789" s="190"/>
      <c r="AY789" s="190"/>
      <c r="AZ789" s="190"/>
      <c r="BA789" s="190"/>
    </row>
    <row r="790" spans="2:57" s="51" customFormat="1" ht="38.25">
      <c r="B790" s="7" t="s">
        <v>2620</v>
      </c>
      <c r="C790" s="49" t="s">
        <v>2621</v>
      </c>
      <c r="D790" s="49" t="s">
        <v>2510</v>
      </c>
      <c r="E790" s="49" t="s">
        <v>2622</v>
      </c>
      <c r="F790" s="44" t="s">
        <v>2623</v>
      </c>
      <c r="G790" s="26" t="s">
        <v>105</v>
      </c>
      <c r="H790" s="8">
        <v>2</v>
      </c>
      <c r="I790" s="20">
        <v>2011.9</v>
      </c>
      <c r="J790" s="1"/>
      <c r="K790" s="1"/>
      <c r="L790" s="1"/>
      <c r="M790" s="1"/>
      <c r="N790" s="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90"/>
      <c r="AG790" s="190"/>
      <c r="AH790" s="190"/>
      <c r="AI790" s="190"/>
      <c r="AJ790" s="190"/>
      <c r="AK790" s="190"/>
      <c r="AL790" s="190"/>
      <c r="AM790" s="190"/>
      <c r="AN790" s="190"/>
      <c r="AO790" s="190"/>
      <c r="AP790" s="190"/>
      <c r="AQ790" s="190"/>
      <c r="AR790" s="190"/>
      <c r="AS790" s="190"/>
      <c r="AT790" s="190"/>
      <c r="AU790" s="190"/>
      <c r="AV790" s="190"/>
      <c r="AW790" s="190"/>
      <c r="AX790" s="190"/>
      <c r="AY790" s="190"/>
      <c r="AZ790" s="190"/>
      <c r="BA790" s="190"/>
    </row>
    <row r="791" spans="2:57" s="51" customFormat="1" ht="38.25">
      <c r="B791" s="7" t="s">
        <v>2624</v>
      </c>
      <c r="C791" s="49" t="s">
        <v>2625</v>
      </c>
      <c r="D791" s="49" t="s">
        <v>2510</v>
      </c>
      <c r="E791" s="49" t="s">
        <v>2626</v>
      </c>
      <c r="F791" s="44" t="s">
        <v>2627</v>
      </c>
      <c r="G791" s="26" t="s">
        <v>105</v>
      </c>
      <c r="H791" s="8">
        <v>2</v>
      </c>
      <c r="I791" s="20">
        <v>4089.8</v>
      </c>
      <c r="J791" s="1"/>
      <c r="K791" s="1"/>
      <c r="L791" s="1"/>
      <c r="M791" s="1"/>
      <c r="N791" s="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90"/>
      <c r="AG791" s="190"/>
      <c r="AH791" s="190"/>
      <c r="AI791" s="190"/>
      <c r="AJ791" s="190"/>
      <c r="AK791" s="190"/>
      <c r="AL791" s="190"/>
      <c r="AM791" s="190"/>
      <c r="AN791" s="190"/>
      <c r="AO791" s="190"/>
      <c r="AP791" s="190"/>
      <c r="AQ791" s="190"/>
      <c r="AR791" s="190"/>
      <c r="AS791" s="190"/>
      <c r="AT791" s="190"/>
      <c r="AU791" s="190"/>
      <c r="AV791" s="190"/>
      <c r="AW791" s="190"/>
      <c r="AX791" s="190"/>
      <c r="AY791" s="190"/>
      <c r="AZ791" s="190"/>
      <c r="BA791" s="190"/>
    </row>
    <row r="792" spans="2:57" s="51" customFormat="1" ht="38.25">
      <c r="B792" s="7" t="s">
        <v>2628</v>
      </c>
      <c r="C792" s="49" t="s">
        <v>2629</v>
      </c>
      <c r="D792" s="49" t="s">
        <v>2510</v>
      </c>
      <c r="E792" s="49" t="s">
        <v>2630</v>
      </c>
      <c r="F792" s="44" t="s">
        <v>2631</v>
      </c>
      <c r="G792" s="26" t="s">
        <v>105</v>
      </c>
      <c r="H792" s="8">
        <v>2</v>
      </c>
      <c r="I792" s="20">
        <v>4089.8</v>
      </c>
      <c r="J792" s="1"/>
      <c r="K792" s="1"/>
      <c r="L792" s="1"/>
      <c r="M792" s="1"/>
      <c r="N792" s="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90"/>
      <c r="AG792" s="190"/>
      <c r="AH792" s="190"/>
      <c r="AI792" s="190"/>
      <c r="AJ792" s="190"/>
      <c r="AK792" s="190"/>
      <c r="AL792" s="190"/>
      <c r="AM792" s="190"/>
      <c r="AN792" s="190"/>
      <c r="AO792" s="190"/>
      <c r="AP792" s="190"/>
      <c r="AQ792" s="190"/>
      <c r="AR792" s="190"/>
      <c r="AS792" s="190"/>
      <c r="AT792" s="190"/>
      <c r="AU792" s="190"/>
      <c r="AV792" s="190"/>
      <c r="AW792" s="190"/>
      <c r="AX792" s="190"/>
      <c r="AY792" s="190"/>
      <c r="AZ792" s="190"/>
      <c r="BA792" s="190"/>
    </row>
    <row r="793" spans="2:57" s="51" customFormat="1" ht="38.25">
      <c r="B793" s="7" t="s">
        <v>2632</v>
      </c>
      <c r="C793" s="127" t="s">
        <v>2633</v>
      </c>
      <c r="D793" s="25" t="s">
        <v>2634</v>
      </c>
      <c r="E793" s="127" t="s">
        <v>2635</v>
      </c>
      <c r="F793" s="25" t="s">
        <v>2636</v>
      </c>
      <c r="G793" s="13" t="s">
        <v>105</v>
      </c>
      <c r="H793" s="56">
        <v>20</v>
      </c>
      <c r="I793" s="76">
        <v>593</v>
      </c>
      <c r="J793" s="1"/>
      <c r="K793" s="37"/>
      <c r="L793" s="37"/>
      <c r="M793" s="37"/>
      <c r="N793" s="37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</row>
    <row r="794" spans="2:57" s="51" customFormat="1" ht="38.25">
      <c r="B794" s="7" t="s">
        <v>2637</v>
      </c>
      <c r="C794" s="79" t="s">
        <v>2638</v>
      </c>
      <c r="D794" s="79" t="s">
        <v>2639</v>
      </c>
      <c r="E794" s="79" t="s">
        <v>2640</v>
      </c>
      <c r="F794" s="79" t="s">
        <v>2641</v>
      </c>
      <c r="G794" s="13" t="s">
        <v>105</v>
      </c>
      <c r="H794" s="80">
        <v>3000</v>
      </c>
      <c r="I794" s="81">
        <v>55</v>
      </c>
      <c r="J794" s="1" t="s">
        <v>4344</v>
      </c>
      <c r="K794" s="37" t="s">
        <v>4177</v>
      </c>
      <c r="L794" s="37"/>
      <c r="M794" s="37">
        <v>700</v>
      </c>
      <c r="N794" s="37">
        <v>52</v>
      </c>
      <c r="O794" s="199" t="s">
        <v>4257</v>
      </c>
      <c r="P794" s="13"/>
      <c r="Q794" s="8"/>
      <c r="R794" s="53">
        <v>3000</v>
      </c>
      <c r="S794" s="53">
        <v>60</v>
      </c>
      <c r="T794" s="8" t="s">
        <v>4257</v>
      </c>
      <c r="U794" s="10"/>
      <c r="V794" s="7">
        <v>2000</v>
      </c>
      <c r="W794" s="7">
        <v>60</v>
      </c>
      <c r="X794" s="13" t="s">
        <v>4257</v>
      </c>
      <c r="Y794" s="13"/>
      <c r="Z794" s="52">
        <v>2000</v>
      </c>
      <c r="AA794" s="53">
        <v>60</v>
      </c>
      <c r="AB794" s="10"/>
      <c r="AC794" s="10"/>
      <c r="AD794" s="10"/>
      <c r="AE794" s="10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</row>
    <row r="795" spans="2:57" s="51" customFormat="1" ht="38.25">
      <c r="B795" s="7" t="s">
        <v>2642</v>
      </c>
      <c r="C795" s="79" t="s">
        <v>2643</v>
      </c>
      <c r="D795" s="79" t="s">
        <v>2639</v>
      </c>
      <c r="E795" s="79" t="s">
        <v>2644</v>
      </c>
      <c r="F795" s="79" t="s">
        <v>2645</v>
      </c>
      <c r="G795" s="13" t="s">
        <v>105</v>
      </c>
      <c r="H795" s="80">
        <v>100</v>
      </c>
      <c r="I795" s="81">
        <v>1300</v>
      </c>
      <c r="J795" s="1" t="s">
        <v>4344</v>
      </c>
      <c r="K795" s="37" t="s">
        <v>4177</v>
      </c>
      <c r="L795" s="37"/>
      <c r="M795" s="37">
        <v>70</v>
      </c>
      <c r="N795" s="37">
        <v>1250</v>
      </c>
      <c r="O795" s="13"/>
      <c r="P795" s="13"/>
      <c r="Q795" s="13"/>
      <c r="R795" s="53"/>
      <c r="S795" s="53"/>
      <c r="T795" s="8" t="s">
        <v>4257</v>
      </c>
      <c r="U795" s="10"/>
      <c r="V795" s="7">
        <v>100</v>
      </c>
      <c r="W795" s="7">
        <v>2352</v>
      </c>
      <c r="X795" s="13" t="s">
        <v>4257</v>
      </c>
      <c r="Y795" s="13"/>
      <c r="Z795" s="52">
        <v>100</v>
      </c>
      <c r="AA795" s="53">
        <v>2500</v>
      </c>
      <c r="AB795" s="10"/>
      <c r="AC795" s="10"/>
      <c r="AD795" s="10"/>
      <c r="AE795" s="10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</row>
    <row r="796" spans="2:57" s="51" customFormat="1" ht="25.5">
      <c r="B796" s="7" t="s">
        <v>2646</v>
      </c>
      <c r="C796" s="79" t="s">
        <v>2643</v>
      </c>
      <c r="D796" s="79" t="s">
        <v>2639</v>
      </c>
      <c r="E796" s="79" t="s">
        <v>2644</v>
      </c>
      <c r="F796" s="25" t="s">
        <v>2647</v>
      </c>
      <c r="G796" s="13" t="s">
        <v>105</v>
      </c>
      <c r="H796" s="80">
        <v>20</v>
      </c>
      <c r="I796" s="81">
        <v>4300</v>
      </c>
      <c r="J796" s="1"/>
      <c r="K796" s="37"/>
      <c r="L796" s="37"/>
      <c r="M796" s="37"/>
      <c r="N796" s="37"/>
      <c r="O796" s="13"/>
      <c r="P796" s="13"/>
      <c r="Q796" s="13"/>
      <c r="R796" s="53"/>
      <c r="S796" s="53"/>
      <c r="T796" s="13"/>
      <c r="U796" s="58"/>
      <c r="V796" s="53"/>
      <c r="W796" s="53"/>
      <c r="X796" s="13"/>
      <c r="Y796" s="58"/>
      <c r="Z796" s="53"/>
      <c r="AA796" s="53"/>
      <c r="AB796" s="10"/>
      <c r="AC796" s="10"/>
      <c r="AD796" s="10"/>
      <c r="AE796" s="10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</row>
    <row r="797" spans="2:57" s="51" customFormat="1" ht="25.5">
      <c r="B797" s="7" t="s">
        <v>2648</v>
      </c>
      <c r="C797" s="25" t="s">
        <v>2649</v>
      </c>
      <c r="D797" s="44" t="s">
        <v>2650</v>
      </c>
      <c r="E797" s="25" t="s">
        <v>2651</v>
      </c>
      <c r="F797" s="44" t="s">
        <v>2652</v>
      </c>
      <c r="G797" s="26" t="s">
        <v>51</v>
      </c>
      <c r="H797" s="7">
        <v>40</v>
      </c>
      <c r="I797" s="19">
        <v>700</v>
      </c>
      <c r="J797" s="1"/>
      <c r="K797" s="37"/>
      <c r="L797" s="37"/>
      <c r="M797" s="37"/>
      <c r="N797" s="37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69"/>
      <c r="AZ797" s="69"/>
      <c r="BA797" s="69"/>
    </row>
    <row r="798" spans="2:57" s="51" customFormat="1" ht="63.75">
      <c r="B798" s="7" t="s">
        <v>2653</v>
      </c>
      <c r="C798" s="48" t="s">
        <v>2654</v>
      </c>
      <c r="D798" s="25" t="s">
        <v>2650</v>
      </c>
      <c r="E798" s="25" t="s">
        <v>2655</v>
      </c>
      <c r="F798" s="25" t="s">
        <v>2656</v>
      </c>
      <c r="G798" s="26" t="s">
        <v>51</v>
      </c>
      <c r="H798" s="10">
        <v>30</v>
      </c>
      <c r="I798" s="19">
        <v>1147</v>
      </c>
      <c r="J798" s="1" t="s">
        <v>4303</v>
      </c>
      <c r="K798" s="37" t="s">
        <v>4177</v>
      </c>
      <c r="L798" s="37"/>
      <c r="M798" s="37">
        <v>34</v>
      </c>
      <c r="N798" s="37">
        <v>1071.43</v>
      </c>
      <c r="O798" s="13" t="s">
        <v>4438</v>
      </c>
      <c r="P798" s="13" t="s">
        <v>4177</v>
      </c>
      <c r="Q798" s="13"/>
      <c r="R798" s="7">
        <v>5</v>
      </c>
      <c r="S798" s="124">
        <v>1173</v>
      </c>
      <c r="T798" s="8" t="s">
        <v>4176</v>
      </c>
      <c r="U798" s="13" t="s">
        <v>4177</v>
      </c>
      <c r="V798" s="7">
        <v>5</v>
      </c>
      <c r="W798" s="7">
        <v>1200</v>
      </c>
      <c r="X798" s="8" t="s">
        <v>4212</v>
      </c>
      <c r="Y798" s="13"/>
      <c r="Z798" s="52">
        <v>16</v>
      </c>
      <c r="AA798" s="52">
        <v>1200</v>
      </c>
      <c r="AB798" s="10"/>
      <c r="AC798" s="10"/>
      <c r="AD798" s="10"/>
      <c r="AE798" s="10"/>
    </row>
    <row r="799" spans="2:57" s="51" customFormat="1" ht="63.75">
      <c r="B799" s="7" t="s">
        <v>2657</v>
      </c>
      <c r="C799" s="48" t="s">
        <v>2654</v>
      </c>
      <c r="D799" s="25" t="s">
        <v>2650</v>
      </c>
      <c r="E799" s="25" t="s">
        <v>2655</v>
      </c>
      <c r="F799" s="25" t="s">
        <v>2658</v>
      </c>
      <c r="G799" s="26" t="s">
        <v>51</v>
      </c>
      <c r="H799" s="10">
        <v>20</v>
      </c>
      <c r="I799" s="19">
        <v>1400</v>
      </c>
      <c r="J799" s="1" t="s">
        <v>4379</v>
      </c>
      <c r="K799" s="37" t="s">
        <v>4177</v>
      </c>
      <c r="L799" s="37"/>
      <c r="M799" s="37">
        <v>17</v>
      </c>
      <c r="N799" s="37">
        <v>1147.08</v>
      </c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</row>
    <row r="800" spans="2:57" s="51" customFormat="1" ht="63.75">
      <c r="B800" s="7" t="s">
        <v>2659</v>
      </c>
      <c r="C800" s="48" t="s">
        <v>2654</v>
      </c>
      <c r="D800" s="25" t="s">
        <v>2650</v>
      </c>
      <c r="E800" s="200" t="s">
        <v>2655</v>
      </c>
      <c r="F800" s="25" t="s">
        <v>2660</v>
      </c>
      <c r="G800" s="26" t="s">
        <v>51</v>
      </c>
      <c r="H800" s="10">
        <v>27</v>
      </c>
      <c r="I800" s="19">
        <v>5600</v>
      </c>
      <c r="J800" s="1" t="s">
        <v>4309</v>
      </c>
      <c r="K800" s="37" t="s">
        <v>4177</v>
      </c>
      <c r="L800" s="37"/>
      <c r="M800" s="37">
        <v>12</v>
      </c>
      <c r="N800" s="37">
        <v>4620</v>
      </c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</row>
    <row r="801" spans="2:57" s="51" customFormat="1" ht="63.75">
      <c r="B801" s="7" t="s">
        <v>2661</v>
      </c>
      <c r="C801" s="48" t="s">
        <v>2654</v>
      </c>
      <c r="D801" s="25" t="s">
        <v>2650</v>
      </c>
      <c r="E801" s="85" t="s">
        <v>2655</v>
      </c>
      <c r="F801" s="25" t="s">
        <v>2662</v>
      </c>
      <c r="G801" s="26" t="s">
        <v>51</v>
      </c>
      <c r="H801" s="10">
        <v>2</v>
      </c>
      <c r="I801" s="19">
        <v>8300</v>
      </c>
      <c r="J801" s="1"/>
      <c r="K801" s="37"/>
      <c r="L801" s="37"/>
      <c r="M801" s="37"/>
      <c r="N801" s="37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</row>
    <row r="802" spans="2:57" s="51" customFormat="1" ht="51">
      <c r="B802" s="7" t="s">
        <v>2663</v>
      </c>
      <c r="C802" s="25" t="s">
        <v>2664</v>
      </c>
      <c r="D802" s="25" t="s">
        <v>2650</v>
      </c>
      <c r="E802" s="25" t="s">
        <v>2665</v>
      </c>
      <c r="F802" s="201" t="s">
        <v>2666</v>
      </c>
      <c r="G802" s="26" t="s">
        <v>51</v>
      </c>
      <c r="H802" s="10">
        <v>14</v>
      </c>
      <c r="I802" s="19">
        <v>506</v>
      </c>
      <c r="J802" s="1"/>
      <c r="K802" s="37"/>
      <c r="L802" s="37"/>
      <c r="M802" s="37"/>
      <c r="N802" s="37"/>
      <c r="O802" s="8" t="s">
        <v>4176</v>
      </c>
      <c r="P802" s="13" t="s">
        <v>4177</v>
      </c>
      <c r="Q802" s="8"/>
      <c r="R802" s="202">
        <v>12</v>
      </c>
      <c r="S802" s="7">
        <v>1200</v>
      </c>
      <c r="T802" s="8" t="s">
        <v>4176</v>
      </c>
      <c r="U802" s="13" t="s">
        <v>4177</v>
      </c>
      <c r="V802" s="7">
        <v>14</v>
      </c>
      <c r="W802" s="7">
        <v>1200</v>
      </c>
      <c r="X802" s="8"/>
      <c r="Y802" s="10"/>
      <c r="Z802" s="7"/>
      <c r="AA802" s="7"/>
      <c r="AB802" s="10"/>
      <c r="AC802" s="10"/>
      <c r="AD802" s="10"/>
      <c r="AE802" s="10"/>
    </row>
    <row r="803" spans="2:57" s="51" customFormat="1" ht="51">
      <c r="B803" s="7" t="s">
        <v>2667</v>
      </c>
      <c r="C803" s="109" t="s">
        <v>2664</v>
      </c>
      <c r="D803" s="109" t="s">
        <v>2650</v>
      </c>
      <c r="E803" s="109" t="s">
        <v>2665</v>
      </c>
      <c r="F803" s="25" t="s">
        <v>2668</v>
      </c>
      <c r="G803" s="26" t="s">
        <v>51</v>
      </c>
      <c r="H803" s="10">
        <v>27</v>
      </c>
      <c r="I803" s="19">
        <v>1146</v>
      </c>
      <c r="J803" s="1"/>
      <c r="K803" s="37"/>
      <c r="L803" s="37"/>
      <c r="M803" s="37"/>
      <c r="N803" s="37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</row>
    <row r="804" spans="2:57" s="51" customFormat="1" ht="51">
      <c r="B804" s="7" t="s">
        <v>2669</v>
      </c>
      <c r="C804" s="25" t="s">
        <v>2664</v>
      </c>
      <c r="D804" s="25" t="s">
        <v>2650</v>
      </c>
      <c r="E804" s="25" t="s">
        <v>2665</v>
      </c>
      <c r="F804" s="25" t="s">
        <v>2670</v>
      </c>
      <c r="G804" s="26" t="s">
        <v>51</v>
      </c>
      <c r="H804" s="10">
        <v>8</v>
      </c>
      <c r="I804" s="19">
        <v>1146</v>
      </c>
      <c r="J804" s="1" t="s">
        <v>4303</v>
      </c>
      <c r="K804" s="37" t="s">
        <v>4177</v>
      </c>
      <c r="L804" s="37"/>
      <c r="M804" s="37">
        <v>7</v>
      </c>
      <c r="N804" s="37">
        <v>1071.43</v>
      </c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</row>
    <row r="805" spans="2:57" s="51" customFormat="1" ht="51">
      <c r="B805" s="7" t="s">
        <v>2671</v>
      </c>
      <c r="C805" s="25" t="s">
        <v>2664</v>
      </c>
      <c r="D805" s="25" t="s">
        <v>2650</v>
      </c>
      <c r="E805" s="25" t="s">
        <v>2665</v>
      </c>
      <c r="F805" s="25" t="s">
        <v>2672</v>
      </c>
      <c r="G805" s="26" t="s">
        <v>51</v>
      </c>
      <c r="H805" s="10">
        <v>14</v>
      </c>
      <c r="I805" s="19">
        <v>1910</v>
      </c>
      <c r="J805" s="1"/>
      <c r="K805" s="37"/>
      <c r="L805" s="37"/>
      <c r="M805" s="37"/>
      <c r="N805" s="37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</row>
    <row r="806" spans="2:57" s="51" customFormat="1" ht="102">
      <c r="B806" s="7" t="s">
        <v>2673</v>
      </c>
      <c r="C806" s="44" t="s">
        <v>2674</v>
      </c>
      <c r="D806" s="44" t="s">
        <v>2675</v>
      </c>
      <c r="E806" s="44" t="s">
        <v>2676</v>
      </c>
      <c r="F806" s="25" t="s">
        <v>2677</v>
      </c>
      <c r="G806" s="26" t="s">
        <v>51</v>
      </c>
      <c r="H806" s="8">
        <v>30</v>
      </c>
      <c r="I806" s="19">
        <v>440</v>
      </c>
      <c r="J806" s="1" t="s">
        <v>4357</v>
      </c>
      <c r="K806" s="37" t="s">
        <v>4177</v>
      </c>
      <c r="L806" s="37"/>
      <c r="M806" s="37">
        <v>18</v>
      </c>
      <c r="N806" s="37">
        <v>411.61</v>
      </c>
      <c r="O806" s="8" t="s">
        <v>4288</v>
      </c>
      <c r="P806" s="13" t="s">
        <v>4177</v>
      </c>
      <c r="Q806" s="8"/>
      <c r="R806" s="124">
        <v>11</v>
      </c>
      <c r="S806" s="7">
        <v>784</v>
      </c>
      <c r="T806" s="8" t="s">
        <v>4288</v>
      </c>
      <c r="U806" s="13" t="s">
        <v>4177</v>
      </c>
      <c r="V806" s="7">
        <v>11</v>
      </c>
      <c r="W806" s="7">
        <v>700</v>
      </c>
      <c r="X806" s="8"/>
      <c r="Y806" s="10"/>
      <c r="Z806" s="7"/>
      <c r="AA806" s="7"/>
      <c r="AB806" s="10"/>
      <c r="AC806" s="10"/>
      <c r="AD806" s="10"/>
      <c r="AE806" s="10"/>
      <c r="BB806" s="190"/>
      <c r="BC806" s="190"/>
      <c r="BD806" s="190"/>
      <c r="BE806" s="190"/>
    </row>
    <row r="807" spans="2:57" s="51" customFormat="1" ht="76.5">
      <c r="B807" s="7" t="s">
        <v>2678</v>
      </c>
      <c r="C807" s="60" t="s">
        <v>2679</v>
      </c>
      <c r="D807" s="25" t="s">
        <v>2680</v>
      </c>
      <c r="E807" s="25" t="s">
        <v>2681</v>
      </c>
      <c r="F807" s="25" t="s">
        <v>2682</v>
      </c>
      <c r="G807" s="26" t="s">
        <v>51</v>
      </c>
      <c r="H807" s="10">
        <v>2</v>
      </c>
      <c r="I807" s="19">
        <v>2683496</v>
      </c>
      <c r="J807" s="1" t="s">
        <v>4380</v>
      </c>
      <c r="K807" s="37" t="s">
        <v>4177</v>
      </c>
      <c r="L807" s="37"/>
      <c r="M807" s="37">
        <v>2</v>
      </c>
      <c r="N807" s="37">
        <v>2953000</v>
      </c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BB807" s="190"/>
      <c r="BC807" s="190"/>
      <c r="BD807" s="190"/>
      <c r="BE807" s="190"/>
    </row>
    <row r="808" spans="2:57" s="51" customFormat="1" ht="51">
      <c r="B808" s="7" t="s">
        <v>2683</v>
      </c>
      <c r="C808" s="49" t="s">
        <v>2684</v>
      </c>
      <c r="D808" s="25" t="s">
        <v>2685</v>
      </c>
      <c r="E808" s="25" t="s">
        <v>2686</v>
      </c>
      <c r="F808" s="25" t="s">
        <v>2687</v>
      </c>
      <c r="G808" s="8" t="s">
        <v>2688</v>
      </c>
      <c r="H808" s="73">
        <v>600</v>
      </c>
      <c r="I808" s="20">
        <v>157.5</v>
      </c>
      <c r="J808" s="1" t="s">
        <v>4381</v>
      </c>
      <c r="K808" s="37" t="s">
        <v>4177</v>
      </c>
      <c r="L808" s="37"/>
      <c r="M808" s="37">
        <v>238</v>
      </c>
      <c r="N808" s="37">
        <v>147.32</v>
      </c>
      <c r="O808" s="8"/>
      <c r="P808" s="8"/>
      <c r="Q808" s="8"/>
      <c r="R808" s="7"/>
      <c r="S808" s="7"/>
      <c r="T808" s="8" t="s">
        <v>4439</v>
      </c>
      <c r="U808" s="13" t="s">
        <v>4177</v>
      </c>
      <c r="V808" s="7">
        <v>400</v>
      </c>
      <c r="W808" s="7">
        <v>1830.0004800000004</v>
      </c>
      <c r="X808" s="13" t="s">
        <v>4202</v>
      </c>
      <c r="Y808" s="13" t="s">
        <v>4177</v>
      </c>
      <c r="Z808" s="53">
        <v>1680</v>
      </c>
      <c r="AA808" s="7"/>
      <c r="AB808" s="10"/>
      <c r="AC808" s="10"/>
      <c r="AD808" s="10"/>
      <c r="AE808" s="10"/>
      <c r="BB808" s="190"/>
      <c r="BC808" s="190"/>
      <c r="BD808" s="190"/>
      <c r="BE808" s="190"/>
    </row>
    <row r="809" spans="2:57" s="51" customFormat="1" ht="51">
      <c r="B809" s="7" t="s">
        <v>2689</v>
      </c>
      <c r="C809" s="49" t="s">
        <v>2690</v>
      </c>
      <c r="D809" s="25" t="s">
        <v>2685</v>
      </c>
      <c r="E809" s="25" t="s">
        <v>2691</v>
      </c>
      <c r="F809" s="25" t="s">
        <v>2692</v>
      </c>
      <c r="G809" s="8" t="s">
        <v>2688</v>
      </c>
      <c r="H809" s="73">
        <v>400</v>
      </c>
      <c r="I809" s="20">
        <v>111.1</v>
      </c>
      <c r="J809" s="1"/>
      <c r="K809" s="37"/>
      <c r="L809" s="37"/>
      <c r="M809" s="37"/>
      <c r="N809" s="37"/>
      <c r="O809" s="8" t="s">
        <v>4200</v>
      </c>
      <c r="P809" s="8" t="s">
        <v>4177</v>
      </c>
      <c r="Q809" s="13"/>
      <c r="R809" s="7">
        <v>4000</v>
      </c>
      <c r="S809" s="7">
        <v>176.4</v>
      </c>
      <c r="T809" s="8" t="s">
        <v>4439</v>
      </c>
      <c r="U809" s="13" t="s">
        <v>4177</v>
      </c>
      <c r="V809" s="7">
        <v>600</v>
      </c>
      <c r="W809" s="7">
        <v>1739.9995200000001</v>
      </c>
      <c r="X809" s="13" t="s">
        <v>4202</v>
      </c>
      <c r="Y809" s="13" t="s">
        <v>4177</v>
      </c>
      <c r="Z809" s="53">
        <v>1680</v>
      </c>
      <c r="AA809" s="7"/>
      <c r="AB809" s="10"/>
      <c r="AC809" s="10"/>
      <c r="AD809" s="10"/>
      <c r="AE809" s="10"/>
      <c r="BB809" s="190"/>
      <c r="BC809" s="190"/>
      <c r="BD809" s="190"/>
      <c r="BE809" s="190"/>
    </row>
    <row r="810" spans="2:57" s="51" customFormat="1" ht="63.75">
      <c r="B810" s="7" t="s">
        <v>2693</v>
      </c>
      <c r="C810" s="25" t="s">
        <v>2694</v>
      </c>
      <c r="D810" s="25" t="s">
        <v>2695</v>
      </c>
      <c r="E810" s="25" t="s">
        <v>2696</v>
      </c>
      <c r="F810" s="94" t="s">
        <v>2697</v>
      </c>
      <c r="G810" s="8" t="s">
        <v>105</v>
      </c>
      <c r="H810" s="8">
        <v>3</v>
      </c>
      <c r="I810" s="20">
        <v>15000</v>
      </c>
      <c r="J810" s="1"/>
      <c r="K810" s="1"/>
      <c r="L810" s="1"/>
      <c r="M810" s="1"/>
      <c r="N810" s="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90"/>
      <c r="AG810" s="190"/>
      <c r="AH810" s="190"/>
      <c r="AI810" s="190"/>
      <c r="AJ810" s="190"/>
      <c r="AK810" s="190"/>
      <c r="AL810" s="190"/>
      <c r="AM810" s="190"/>
      <c r="AN810" s="190"/>
      <c r="AO810" s="190"/>
      <c r="AP810" s="190"/>
      <c r="AQ810" s="190"/>
      <c r="AR810" s="190"/>
      <c r="AS810" s="190"/>
      <c r="AT810" s="190"/>
      <c r="AU810" s="190"/>
      <c r="AV810" s="190"/>
      <c r="AW810" s="190"/>
      <c r="AX810" s="190"/>
      <c r="AY810" s="190"/>
      <c r="AZ810" s="190"/>
      <c r="BA810" s="190"/>
      <c r="BB810" s="190"/>
      <c r="BC810" s="190"/>
      <c r="BD810" s="190"/>
      <c r="BE810" s="190"/>
    </row>
    <row r="811" spans="2:57" s="51" customFormat="1" ht="63.75">
      <c r="B811" s="7" t="s">
        <v>2698</v>
      </c>
      <c r="C811" s="49" t="s">
        <v>2699</v>
      </c>
      <c r="D811" s="49" t="s">
        <v>2695</v>
      </c>
      <c r="E811" s="25" t="s">
        <v>2700</v>
      </c>
      <c r="F811" s="25"/>
      <c r="G811" s="8" t="s">
        <v>105</v>
      </c>
      <c r="H811" s="8">
        <v>3</v>
      </c>
      <c r="I811" s="20">
        <v>30000</v>
      </c>
      <c r="J811" s="1"/>
      <c r="K811" s="37"/>
      <c r="L811" s="37"/>
      <c r="M811" s="37"/>
      <c r="N811" s="37"/>
      <c r="O811" s="8" t="s">
        <v>4221</v>
      </c>
      <c r="P811" s="13" t="s">
        <v>4177</v>
      </c>
      <c r="Q811" s="8"/>
      <c r="R811" s="7">
        <v>3</v>
      </c>
      <c r="S811" s="7">
        <v>23450.560000000001</v>
      </c>
      <c r="T811" s="8"/>
      <c r="U811" s="10"/>
      <c r="V811" s="7"/>
      <c r="W811" s="7"/>
      <c r="X811" s="8"/>
      <c r="Y811" s="10"/>
      <c r="Z811" s="7"/>
      <c r="AA811" s="7"/>
      <c r="AB811" s="10"/>
      <c r="AC811" s="10"/>
      <c r="AD811" s="10"/>
      <c r="AE811" s="10"/>
      <c r="BB811" s="190"/>
      <c r="BC811" s="190"/>
      <c r="BD811" s="190"/>
      <c r="BE811" s="190"/>
    </row>
    <row r="812" spans="2:57" s="51" customFormat="1" ht="38.25">
      <c r="B812" s="7" t="s">
        <v>2701</v>
      </c>
      <c r="C812" s="127" t="s">
        <v>2702</v>
      </c>
      <c r="D812" s="127" t="s">
        <v>2703</v>
      </c>
      <c r="E812" s="25" t="s">
        <v>2704</v>
      </c>
      <c r="F812" s="25" t="s">
        <v>2705</v>
      </c>
      <c r="G812" s="13" t="s">
        <v>184</v>
      </c>
      <c r="H812" s="26">
        <v>10</v>
      </c>
      <c r="I812" s="76">
        <v>1435</v>
      </c>
      <c r="J812" s="1"/>
      <c r="K812" s="37"/>
      <c r="L812" s="37"/>
      <c r="M812" s="37"/>
      <c r="N812" s="37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190"/>
      <c r="BC812" s="190"/>
      <c r="BD812" s="190"/>
      <c r="BE812" s="190"/>
    </row>
    <row r="813" spans="2:57" s="51" customFormat="1" ht="38.25">
      <c r="B813" s="7" t="s">
        <v>2706</v>
      </c>
      <c r="C813" s="127" t="s">
        <v>2707</v>
      </c>
      <c r="D813" s="127" t="s">
        <v>2703</v>
      </c>
      <c r="E813" s="25" t="s">
        <v>2708</v>
      </c>
      <c r="F813" s="25" t="s">
        <v>2709</v>
      </c>
      <c r="G813" s="13" t="s">
        <v>184</v>
      </c>
      <c r="H813" s="26">
        <v>40</v>
      </c>
      <c r="I813" s="76">
        <v>1565</v>
      </c>
      <c r="J813" s="1" t="s">
        <v>4260</v>
      </c>
      <c r="K813" s="37" t="s">
        <v>4177</v>
      </c>
      <c r="L813" s="37"/>
      <c r="M813" s="37">
        <v>13.3</v>
      </c>
      <c r="N813" s="37">
        <v>1462</v>
      </c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190"/>
      <c r="BC813" s="190"/>
      <c r="BD813" s="190"/>
      <c r="BE813" s="190"/>
    </row>
    <row r="814" spans="2:57" s="51" customFormat="1" ht="38.25">
      <c r="B814" s="7" t="s">
        <v>2710</v>
      </c>
      <c r="C814" s="127" t="s">
        <v>2702</v>
      </c>
      <c r="D814" s="127" t="s">
        <v>2703</v>
      </c>
      <c r="E814" s="25" t="s">
        <v>2704</v>
      </c>
      <c r="F814" s="25" t="s">
        <v>2705</v>
      </c>
      <c r="G814" s="13" t="s">
        <v>184</v>
      </c>
      <c r="H814" s="26">
        <v>40</v>
      </c>
      <c r="I814" s="76">
        <v>1435</v>
      </c>
      <c r="J814" s="1"/>
      <c r="K814" s="37"/>
      <c r="L814" s="37"/>
      <c r="M814" s="37"/>
      <c r="N814" s="37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190"/>
      <c r="BC814" s="190"/>
      <c r="BD814" s="190"/>
      <c r="BE814" s="190"/>
    </row>
    <row r="815" spans="2:57" s="51" customFormat="1" ht="38.25">
      <c r="B815" s="7" t="s">
        <v>2711</v>
      </c>
      <c r="C815" s="127" t="s">
        <v>2712</v>
      </c>
      <c r="D815" s="25" t="s">
        <v>2713</v>
      </c>
      <c r="E815" s="25" t="s">
        <v>2714</v>
      </c>
      <c r="F815" s="25" t="s">
        <v>2715</v>
      </c>
      <c r="G815" s="8" t="s">
        <v>184</v>
      </c>
      <c r="H815" s="26">
        <v>100</v>
      </c>
      <c r="I815" s="76">
        <v>956</v>
      </c>
      <c r="J815" s="1" t="s">
        <v>4260</v>
      </c>
      <c r="K815" s="37" t="s">
        <v>4177</v>
      </c>
      <c r="L815" s="37"/>
      <c r="M815" s="37">
        <v>30</v>
      </c>
      <c r="N815" s="37">
        <v>893.75</v>
      </c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190"/>
      <c r="BC815" s="190"/>
      <c r="BD815" s="190"/>
      <c r="BE815" s="190"/>
    </row>
    <row r="816" spans="2:57" s="51" customFormat="1" ht="39">
      <c r="B816" s="7" t="s">
        <v>2716</v>
      </c>
      <c r="C816" s="94" t="s">
        <v>2717</v>
      </c>
      <c r="D816" s="25" t="s">
        <v>2718</v>
      </c>
      <c r="E816" s="94" t="s">
        <v>2719</v>
      </c>
      <c r="F816" s="94" t="s">
        <v>2720</v>
      </c>
      <c r="G816" s="8" t="s">
        <v>184</v>
      </c>
      <c r="H816" s="8">
        <v>54</v>
      </c>
      <c r="I816" s="20">
        <v>2682</v>
      </c>
      <c r="J816" s="1" t="s">
        <v>4181</v>
      </c>
      <c r="K816" s="37" t="s">
        <v>4177</v>
      </c>
      <c r="L816" s="37"/>
      <c r="M816" s="37">
        <v>20</v>
      </c>
      <c r="N816" s="37">
        <v>2311.86</v>
      </c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190"/>
      <c r="BC816" s="190"/>
      <c r="BD816" s="190"/>
      <c r="BE816" s="190"/>
    </row>
    <row r="817" spans="2:57" s="51" customFormat="1" ht="39">
      <c r="B817" s="7" t="s">
        <v>2721</v>
      </c>
      <c r="C817" s="203" t="s">
        <v>2717</v>
      </c>
      <c r="D817" s="103" t="s">
        <v>2718</v>
      </c>
      <c r="E817" s="204" t="s">
        <v>2719</v>
      </c>
      <c r="F817" s="94" t="s">
        <v>2722</v>
      </c>
      <c r="G817" s="8" t="s">
        <v>184</v>
      </c>
      <c r="H817" s="8">
        <v>90</v>
      </c>
      <c r="I817" s="20">
        <v>2279</v>
      </c>
      <c r="J817" s="1"/>
      <c r="K817" s="37"/>
      <c r="L817" s="37"/>
      <c r="M817" s="37"/>
      <c r="N817" s="37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190"/>
      <c r="BC817" s="190"/>
      <c r="BD817" s="190"/>
      <c r="BE817" s="190"/>
    </row>
    <row r="818" spans="2:57" s="51" customFormat="1" ht="114.75">
      <c r="B818" s="7" t="s">
        <v>2723</v>
      </c>
      <c r="C818" s="103" t="s">
        <v>2724</v>
      </c>
      <c r="D818" s="103" t="s">
        <v>2725</v>
      </c>
      <c r="E818" s="103" t="s">
        <v>2726</v>
      </c>
      <c r="F818" s="25" t="s">
        <v>2727</v>
      </c>
      <c r="G818" s="8" t="s">
        <v>184</v>
      </c>
      <c r="H818" s="8">
        <v>40</v>
      </c>
      <c r="I818" s="20">
        <v>6045</v>
      </c>
      <c r="J818" s="1"/>
      <c r="K818" s="37"/>
      <c r="L818" s="37"/>
      <c r="M818" s="37"/>
      <c r="N818" s="37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190"/>
      <c r="BC818" s="190"/>
      <c r="BD818" s="190"/>
      <c r="BE818" s="190"/>
    </row>
    <row r="819" spans="2:57" s="51" customFormat="1" ht="114.75">
      <c r="B819" s="7" t="s">
        <v>2728</v>
      </c>
      <c r="C819" s="25" t="s">
        <v>2729</v>
      </c>
      <c r="D819" s="25" t="s">
        <v>2725</v>
      </c>
      <c r="E819" s="25" t="s">
        <v>2730</v>
      </c>
      <c r="F819" s="117" t="s">
        <v>2731</v>
      </c>
      <c r="G819" s="8" t="s">
        <v>184</v>
      </c>
      <c r="H819" s="26">
        <v>270</v>
      </c>
      <c r="I819" s="20">
        <v>2247</v>
      </c>
      <c r="J819" s="1" t="s">
        <v>4260</v>
      </c>
      <c r="K819" s="37" t="s">
        <v>4177</v>
      </c>
      <c r="L819" s="37"/>
      <c r="M819" s="37">
        <v>100</v>
      </c>
      <c r="N819" s="37">
        <v>2100</v>
      </c>
      <c r="O819" s="8" t="s">
        <v>4260</v>
      </c>
      <c r="P819" s="8" t="s">
        <v>4177</v>
      </c>
      <c r="Q819" s="8"/>
      <c r="R819" s="7">
        <v>340</v>
      </c>
      <c r="S819" s="205">
        <v>1939</v>
      </c>
      <c r="T819" s="8"/>
      <c r="U819" s="10"/>
      <c r="V819" s="7"/>
      <c r="W819" s="7"/>
      <c r="X819" s="8"/>
      <c r="Y819" s="10"/>
      <c r="Z819" s="7"/>
      <c r="AA819" s="7"/>
      <c r="AB819" s="10"/>
      <c r="AC819" s="10"/>
      <c r="AD819" s="10"/>
      <c r="AE819" s="10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128"/>
      <c r="BC819" s="128"/>
      <c r="BD819" s="128"/>
      <c r="BE819" s="128"/>
    </row>
    <row r="820" spans="2:57" s="51" customFormat="1" ht="178.5">
      <c r="B820" s="7" t="s">
        <v>2732</v>
      </c>
      <c r="C820" s="25" t="s">
        <v>2733</v>
      </c>
      <c r="D820" s="25" t="s">
        <v>2734</v>
      </c>
      <c r="E820" s="25" t="s">
        <v>2735</v>
      </c>
      <c r="F820" s="25" t="s">
        <v>2736</v>
      </c>
      <c r="G820" s="13" t="s">
        <v>201</v>
      </c>
      <c r="H820" s="80">
        <v>2570</v>
      </c>
      <c r="I820" s="81">
        <v>140</v>
      </c>
      <c r="J820" s="1" t="s">
        <v>4323</v>
      </c>
      <c r="K820" s="37" t="s">
        <v>4191</v>
      </c>
      <c r="L820" s="37"/>
      <c r="M820" s="37">
        <v>1000</v>
      </c>
      <c r="N820" s="37">
        <v>133</v>
      </c>
      <c r="O820" s="13" t="s">
        <v>4440</v>
      </c>
      <c r="P820" s="13" t="s">
        <v>4191</v>
      </c>
      <c r="Q820" s="8"/>
      <c r="R820" s="53">
        <v>2570</v>
      </c>
      <c r="S820" s="53">
        <v>200</v>
      </c>
      <c r="T820" s="8" t="s">
        <v>4440</v>
      </c>
      <c r="U820" s="10" t="s">
        <v>4191</v>
      </c>
      <c r="V820" s="7">
        <v>2500</v>
      </c>
      <c r="W820" s="7">
        <v>200</v>
      </c>
      <c r="X820" s="13"/>
      <c r="Y820" s="58"/>
      <c r="Z820" s="53"/>
      <c r="AA820" s="53"/>
      <c r="AB820" s="10"/>
      <c r="AC820" s="10"/>
      <c r="AD820" s="10"/>
      <c r="AE820" s="10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</row>
    <row r="821" spans="2:57" s="51" customFormat="1" ht="51">
      <c r="B821" s="7" t="s">
        <v>2737</v>
      </c>
      <c r="C821" s="25" t="s">
        <v>2738</v>
      </c>
      <c r="D821" s="25" t="s">
        <v>2734</v>
      </c>
      <c r="E821" s="25" t="s">
        <v>2739</v>
      </c>
      <c r="F821" s="25" t="s">
        <v>2740</v>
      </c>
      <c r="G821" s="13" t="s">
        <v>201</v>
      </c>
      <c r="H821" s="80">
        <v>2570</v>
      </c>
      <c r="I821" s="81">
        <v>175</v>
      </c>
      <c r="J821" s="1" t="s">
        <v>4382</v>
      </c>
      <c r="K821" s="37" t="s">
        <v>4191</v>
      </c>
      <c r="L821" s="37"/>
      <c r="M821" s="37">
        <v>810</v>
      </c>
      <c r="N821" s="37">
        <v>165</v>
      </c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</row>
    <row r="822" spans="2:57" s="51" customFormat="1" ht="51">
      <c r="B822" s="7" t="s">
        <v>2741</v>
      </c>
      <c r="C822" s="25" t="s">
        <v>2742</v>
      </c>
      <c r="D822" s="62" t="s">
        <v>2743</v>
      </c>
      <c r="E822" s="25" t="s">
        <v>2744</v>
      </c>
      <c r="F822" s="62"/>
      <c r="G822" s="13" t="s">
        <v>105</v>
      </c>
      <c r="H822" s="151">
        <v>10</v>
      </c>
      <c r="I822" s="74">
        <v>4532</v>
      </c>
      <c r="J822" s="149"/>
      <c r="K822" s="150"/>
      <c r="L822" s="150"/>
      <c r="M822" s="150"/>
      <c r="N822" s="150"/>
      <c r="O822" s="13"/>
      <c r="P822" s="13"/>
      <c r="Q822" s="13"/>
      <c r="R822" s="52"/>
      <c r="S822" s="52"/>
      <c r="T822" s="8" t="s">
        <v>4225</v>
      </c>
      <c r="U822" s="10" t="s">
        <v>4177</v>
      </c>
      <c r="V822" s="7">
        <v>2</v>
      </c>
      <c r="W822" s="7">
        <v>910</v>
      </c>
      <c r="X822" s="13"/>
      <c r="Y822" s="13"/>
      <c r="Z822" s="52"/>
      <c r="AA822" s="52"/>
      <c r="AB822" s="58"/>
      <c r="AC822" s="58"/>
      <c r="AD822" s="58"/>
      <c r="AE822" s="58"/>
      <c r="AF822" s="116"/>
      <c r="AG822" s="116"/>
      <c r="AH822" s="116"/>
      <c r="AI822" s="116"/>
      <c r="AJ822" s="116"/>
      <c r="AK822" s="116"/>
      <c r="AL822" s="116"/>
      <c r="AM822" s="116"/>
      <c r="AN822" s="116"/>
      <c r="AO822" s="116"/>
      <c r="AP822" s="116"/>
      <c r="AQ822" s="116"/>
      <c r="AR822" s="116"/>
      <c r="AS822" s="116"/>
      <c r="AT822" s="116"/>
      <c r="AU822" s="116"/>
      <c r="AV822" s="116"/>
      <c r="AW822" s="116"/>
      <c r="AX822" s="116"/>
      <c r="AY822" s="116"/>
      <c r="AZ822" s="116"/>
      <c r="BA822" s="116"/>
      <c r="BB822" s="190"/>
      <c r="BC822" s="190"/>
      <c r="BD822" s="190"/>
      <c r="BE822" s="190"/>
    </row>
    <row r="823" spans="2:57" s="51" customFormat="1" ht="51">
      <c r="B823" s="7" t="s">
        <v>2745</v>
      </c>
      <c r="C823" s="79" t="s">
        <v>2746</v>
      </c>
      <c r="D823" s="79" t="s">
        <v>2747</v>
      </c>
      <c r="E823" s="25" t="s">
        <v>2748</v>
      </c>
      <c r="F823" s="25" t="s">
        <v>2749</v>
      </c>
      <c r="G823" s="13" t="s">
        <v>184</v>
      </c>
      <c r="H823" s="80">
        <v>5000</v>
      </c>
      <c r="I823" s="81">
        <v>160</v>
      </c>
      <c r="J823" s="1" t="s">
        <v>4209</v>
      </c>
      <c r="K823" s="37" t="s">
        <v>4191</v>
      </c>
      <c r="L823" s="37"/>
      <c r="M823" s="37">
        <v>200</v>
      </c>
      <c r="N823" s="37">
        <v>161</v>
      </c>
      <c r="O823" s="13" t="s">
        <v>4441</v>
      </c>
      <c r="P823" s="13" t="s">
        <v>4177</v>
      </c>
      <c r="Q823" s="8"/>
      <c r="R823" s="124">
        <v>5700</v>
      </c>
      <c r="S823" s="53">
        <v>156.80000000000001</v>
      </c>
      <c r="T823" s="13"/>
      <c r="U823" s="58"/>
      <c r="V823" s="53"/>
      <c r="W823" s="53"/>
      <c r="X823" s="13"/>
      <c r="Y823" s="58"/>
      <c r="Z823" s="53"/>
      <c r="AA823" s="53"/>
      <c r="AB823" s="10"/>
      <c r="AC823" s="10"/>
      <c r="AD823" s="10"/>
      <c r="AE823" s="10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</row>
    <row r="824" spans="2:57" s="51" customFormat="1" ht="15">
      <c r="B824" s="7" t="s">
        <v>2750</v>
      </c>
      <c r="C824" s="83" t="s">
        <v>2751</v>
      </c>
      <c r="D824" s="83" t="s">
        <v>2752</v>
      </c>
      <c r="E824" s="83" t="s">
        <v>2753</v>
      </c>
      <c r="F824" s="43" t="s">
        <v>50</v>
      </c>
      <c r="G824" s="7" t="s">
        <v>51</v>
      </c>
      <c r="H824" s="75">
        <v>8</v>
      </c>
      <c r="I824" s="74">
        <v>2000</v>
      </c>
      <c r="J824" s="1"/>
      <c r="K824" s="37"/>
      <c r="L824" s="37"/>
      <c r="M824" s="37"/>
      <c r="N824" s="37"/>
      <c r="O824" s="8" t="s">
        <v>4238</v>
      </c>
      <c r="P824" s="8" t="s">
        <v>4177</v>
      </c>
      <c r="Q824" s="8"/>
      <c r="R824" s="7">
        <v>1</v>
      </c>
      <c r="S824" s="7">
        <v>669</v>
      </c>
      <c r="T824" s="8"/>
      <c r="U824" s="10"/>
      <c r="V824" s="7"/>
      <c r="W824" s="7"/>
      <c r="X824" s="8"/>
      <c r="Y824" s="10"/>
      <c r="Z824" s="7"/>
      <c r="AA824" s="7"/>
      <c r="AB824" s="10"/>
      <c r="AC824" s="10"/>
      <c r="AD824" s="10"/>
      <c r="AE824" s="10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190"/>
      <c r="BC824" s="190"/>
      <c r="BD824" s="190"/>
      <c r="BE824" s="190"/>
    </row>
    <row r="825" spans="2:57" s="51" customFormat="1" ht="15">
      <c r="B825" s="7" t="s">
        <v>2754</v>
      </c>
      <c r="C825" s="83" t="s">
        <v>2755</v>
      </c>
      <c r="D825" s="83" t="s">
        <v>2752</v>
      </c>
      <c r="E825" s="83" t="s">
        <v>2756</v>
      </c>
      <c r="F825" s="43" t="s">
        <v>50</v>
      </c>
      <c r="G825" s="7" t="s">
        <v>51</v>
      </c>
      <c r="H825" s="75">
        <v>8</v>
      </c>
      <c r="I825" s="74">
        <v>2000</v>
      </c>
      <c r="J825" s="1" t="s">
        <v>4383</v>
      </c>
      <c r="K825" s="37" t="s">
        <v>4177</v>
      </c>
      <c r="L825" s="37"/>
      <c r="M825" s="37">
        <v>2</v>
      </c>
      <c r="N825" s="37">
        <v>714.29</v>
      </c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190"/>
      <c r="BC825" s="190"/>
      <c r="BD825" s="190"/>
      <c r="BE825" s="190"/>
    </row>
    <row r="826" spans="2:57" s="51" customFormat="1" ht="15">
      <c r="B826" s="7" t="s">
        <v>2757</v>
      </c>
      <c r="C826" s="83" t="s">
        <v>2758</v>
      </c>
      <c r="D826" s="83" t="s">
        <v>2752</v>
      </c>
      <c r="E826" s="83" t="s">
        <v>2759</v>
      </c>
      <c r="F826" s="43" t="s">
        <v>50</v>
      </c>
      <c r="G826" s="7" t="s">
        <v>51</v>
      </c>
      <c r="H826" s="75">
        <v>8</v>
      </c>
      <c r="I826" s="74">
        <v>2000</v>
      </c>
      <c r="J826" s="1"/>
      <c r="K826" s="37"/>
      <c r="L826" s="37"/>
      <c r="M826" s="37"/>
      <c r="N826" s="37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190"/>
      <c r="BC826" s="190"/>
      <c r="BD826" s="190"/>
      <c r="BE826" s="190"/>
    </row>
    <row r="827" spans="2:57" s="51" customFormat="1" ht="25.5">
      <c r="B827" s="7" t="s">
        <v>2760</v>
      </c>
      <c r="C827" s="86" t="s">
        <v>2761</v>
      </c>
      <c r="D827" s="25" t="s">
        <v>2752</v>
      </c>
      <c r="E827" s="25" t="s">
        <v>2762</v>
      </c>
      <c r="F827" s="25" t="s">
        <v>2763</v>
      </c>
      <c r="G827" s="26" t="s">
        <v>51</v>
      </c>
      <c r="H827" s="10">
        <v>6</v>
      </c>
      <c r="I827" s="19">
        <v>40</v>
      </c>
      <c r="J827" s="1" t="s">
        <v>4316</v>
      </c>
      <c r="K827" s="37" t="s">
        <v>4177</v>
      </c>
      <c r="L827" s="37"/>
      <c r="M827" s="37">
        <v>2</v>
      </c>
      <c r="N827" s="37">
        <v>37.5</v>
      </c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BB827" s="190"/>
      <c r="BC827" s="190"/>
      <c r="BD827" s="190"/>
      <c r="BE827" s="190"/>
    </row>
    <row r="828" spans="2:57" s="51" customFormat="1" ht="25.5">
      <c r="B828" s="7" t="s">
        <v>2764</v>
      </c>
      <c r="C828" s="86" t="s">
        <v>2761</v>
      </c>
      <c r="D828" s="25" t="s">
        <v>2752</v>
      </c>
      <c r="E828" s="25" t="s">
        <v>2762</v>
      </c>
      <c r="F828" s="25" t="s">
        <v>2765</v>
      </c>
      <c r="G828" s="26" t="s">
        <v>51</v>
      </c>
      <c r="H828" s="10">
        <v>80</v>
      </c>
      <c r="I828" s="19">
        <v>54</v>
      </c>
      <c r="J828" s="1" t="s">
        <v>4303</v>
      </c>
      <c r="K828" s="37" t="s">
        <v>4177</v>
      </c>
      <c r="L828" s="37"/>
      <c r="M828" s="37">
        <v>8</v>
      </c>
      <c r="N828" s="37">
        <v>40.18</v>
      </c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BB828" s="190"/>
      <c r="BC828" s="190"/>
      <c r="BD828" s="190"/>
      <c r="BE828" s="190"/>
    </row>
    <row r="829" spans="2:57" s="99" customFormat="1" ht="25.5">
      <c r="B829" s="7" t="s">
        <v>2766</v>
      </c>
      <c r="C829" s="86" t="s">
        <v>2761</v>
      </c>
      <c r="D829" s="25" t="s">
        <v>2752</v>
      </c>
      <c r="E829" s="25" t="s">
        <v>2762</v>
      </c>
      <c r="F829" s="25" t="s">
        <v>2767</v>
      </c>
      <c r="G829" s="26" t="s">
        <v>51</v>
      </c>
      <c r="H829" s="10">
        <v>38</v>
      </c>
      <c r="I829" s="19">
        <v>57</v>
      </c>
      <c r="J829" s="1" t="s">
        <v>4316</v>
      </c>
      <c r="K829" s="37" t="s">
        <v>4177</v>
      </c>
      <c r="L829" s="37"/>
      <c r="M829" s="37">
        <v>14</v>
      </c>
      <c r="N829" s="37">
        <v>65.180000000000007</v>
      </c>
      <c r="O829" s="8" t="s">
        <v>4221</v>
      </c>
      <c r="P829" s="8" t="s">
        <v>4177</v>
      </c>
      <c r="Q829" s="8"/>
      <c r="R829" s="7">
        <v>56</v>
      </c>
      <c r="S829" s="7">
        <v>58</v>
      </c>
      <c r="T829" s="8"/>
      <c r="U829" s="10"/>
      <c r="V829" s="7"/>
      <c r="W829" s="7"/>
      <c r="X829" s="8"/>
      <c r="Y829" s="10"/>
      <c r="Z829" s="7"/>
      <c r="AA829" s="7"/>
      <c r="AB829" s="10"/>
      <c r="AC829" s="10"/>
      <c r="AD829" s="10"/>
      <c r="AE829" s="10"/>
      <c r="AF829" s="51"/>
      <c r="AG829" s="51"/>
      <c r="AH829" s="51"/>
      <c r="AI829" s="51"/>
      <c r="AJ829" s="51"/>
      <c r="AK829" s="51"/>
      <c r="AL829" s="51"/>
      <c r="AM829" s="51"/>
      <c r="AN829" s="51"/>
      <c r="AO829" s="51"/>
      <c r="AP829" s="51"/>
      <c r="AQ829" s="51"/>
      <c r="AR829" s="51"/>
      <c r="AS829" s="51"/>
      <c r="AT829" s="51"/>
      <c r="AU829" s="51"/>
      <c r="AV829" s="51"/>
      <c r="AW829" s="51"/>
      <c r="AX829" s="51"/>
      <c r="AY829" s="51"/>
      <c r="AZ829" s="51"/>
      <c r="BA829" s="51"/>
      <c r="BB829" s="190"/>
      <c r="BC829" s="190"/>
      <c r="BD829" s="190"/>
      <c r="BE829" s="190"/>
    </row>
    <row r="830" spans="2:57" s="99" customFormat="1" ht="25.5">
      <c r="B830" s="7" t="s">
        <v>2768</v>
      </c>
      <c r="C830" s="86" t="s">
        <v>2761</v>
      </c>
      <c r="D830" s="25" t="s">
        <v>2752</v>
      </c>
      <c r="E830" s="25" t="s">
        <v>2762</v>
      </c>
      <c r="F830" s="25" t="s">
        <v>2769</v>
      </c>
      <c r="G830" s="26" t="s">
        <v>51</v>
      </c>
      <c r="H830" s="10">
        <v>38</v>
      </c>
      <c r="I830" s="19">
        <v>76</v>
      </c>
      <c r="J830" s="1" t="s">
        <v>4316</v>
      </c>
      <c r="K830" s="37" t="s">
        <v>4177</v>
      </c>
      <c r="L830" s="37"/>
      <c r="M830" s="37">
        <v>12</v>
      </c>
      <c r="N830" s="37">
        <v>95.64</v>
      </c>
      <c r="O830" s="8" t="s">
        <v>4221</v>
      </c>
      <c r="P830" s="8" t="s">
        <v>4177</v>
      </c>
      <c r="Q830" s="8"/>
      <c r="R830" s="7">
        <v>20</v>
      </c>
      <c r="S830" s="7">
        <v>78.400000000000006</v>
      </c>
      <c r="T830" s="8"/>
      <c r="U830" s="10"/>
      <c r="V830" s="7"/>
      <c r="W830" s="7"/>
      <c r="X830" s="8"/>
      <c r="Y830" s="10"/>
      <c r="Z830" s="7"/>
      <c r="AA830" s="7"/>
      <c r="AB830" s="10"/>
      <c r="AC830" s="10"/>
      <c r="AD830" s="10"/>
      <c r="AE830" s="10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1"/>
      <c r="AR830" s="51"/>
      <c r="AS830" s="51"/>
      <c r="AT830" s="51"/>
      <c r="AU830" s="51"/>
      <c r="AV830" s="51"/>
      <c r="AW830" s="51"/>
      <c r="AX830" s="51"/>
      <c r="AY830" s="51"/>
      <c r="AZ830" s="51"/>
      <c r="BA830" s="51"/>
      <c r="BB830" s="190"/>
      <c r="BC830" s="190"/>
      <c r="BD830" s="190"/>
      <c r="BE830" s="190"/>
    </row>
    <row r="831" spans="2:57" s="99" customFormat="1" ht="25.5">
      <c r="B831" s="7" t="s">
        <v>2770</v>
      </c>
      <c r="C831" s="86" t="s">
        <v>2761</v>
      </c>
      <c r="D831" s="25" t="s">
        <v>2752</v>
      </c>
      <c r="E831" s="25" t="s">
        <v>2762</v>
      </c>
      <c r="F831" s="25" t="s">
        <v>2771</v>
      </c>
      <c r="G831" s="26" t="s">
        <v>51</v>
      </c>
      <c r="H831" s="10">
        <v>2</v>
      </c>
      <c r="I831" s="19">
        <v>166</v>
      </c>
      <c r="J831" s="1"/>
      <c r="K831" s="37"/>
      <c r="L831" s="37"/>
      <c r="M831" s="37"/>
      <c r="N831" s="37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1"/>
      <c r="AR831" s="51"/>
      <c r="AS831" s="51"/>
      <c r="AT831" s="51"/>
      <c r="AU831" s="51"/>
      <c r="AV831" s="51"/>
      <c r="AW831" s="51"/>
      <c r="AX831" s="51"/>
      <c r="AY831" s="51"/>
      <c r="AZ831" s="51"/>
      <c r="BA831" s="51"/>
      <c r="BB831" s="190"/>
      <c r="BC831" s="190"/>
      <c r="BD831" s="190"/>
      <c r="BE831" s="190"/>
    </row>
    <row r="832" spans="2:57" s="99" customFormat="1" ht="25.5">
      <c r="B832" s="7" t="s">
        <v>2772</v>
      </c>
      <c r="C832" s="86" t="s">
        <v>2761</v>
      </c>
      <c r="D832" s="25" t="s">
        <v>2752</v>
      </c>
      <c r="E832" s="25" t="s">
        <v>2762</v>
      </c>
      <c r="F832" s="25" t="s">
        <v>2773</v>
      </c>
      <c r="G832" s="26" t="s">
        <v>51</v>
      </c>
      <c r="H832" s="8">
        <v>12</v>
      </c>
      <c r="I832" s="20">
        <v>28</v>
      </c>
      <c r="J832" s="1"/>
      <c r="K832" s="1"/>
      <c r="L832" s="1"/>
      <c r="M832" s="1"/>
      <c r="N832" s="1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90"/>
      <c r="BC832" s="190"/>
      <c r="BD832" s="190"/>
      <c r="BE832" s="190"/>
    </row>
    <row r="833" spans="2:57" s="51" customFormat="1" ht="38.25">
      <c r="B833" s="7" t="s">
        <v>2774</v>
      </c>
      <c r="C833" s="131" t="s">
        <v>2775</v>
      </c>
      <c r="D833" s="62" t="s">
        <v>2776</v>
      </c>
      <c r="E833" s="71" t="s">
        <v>2777</v>
      </c>
      <c r="F833" s="62" t="s">
        <v>2778</v>
      </c>
      <c r="G833" s="11" t="s">
        <v>105</v>
      </c>
      <c r="H833" s="13">
        <v>30</v>
      </c>
      <c r="I833" s="20">
        <v>25</v>
      </c>
      <c r="J833" s="1"/>
      <c r="K833" s="37"/>
      <c r="L833" s="37"/>
      <c r="M833" s="37"/>
      <c r="N833" s="37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  <c r="AA833" s="98"/>
      <c r="AB833" s="98"/>
      <c r="AC833" s="98"/>
      <c r="AD833" s="98"/>
      <c r="AE833" s="98"/>
      <c r="AF833" s="99"/>
      <c r="AG833" s="99"/>
      <c r="AH833" s="99"/>
      <c r="AI833" s="99"/>
      <c r="AJ833" s="99"/>
      <c r="AK833" s="99"/>
      <c r="AL833" s="99"/>
      <c r="AM833" s="99"/>
      <c r="AN833" s="99"/>
      <c r="AO833" s="99"/>
      <c r="AP833" s="99"/>
      <c r="AQ833" s="99"/>
      <c r="AR833" s="99"/>
      <c r="AS833" s="99"/>
      <c r="AT833" s="99"/>
      <c r="AU833" s="99"/>
      <c r="AV833" s="99"/>
      <c r="AW833" s="99"/>
      <c r="AX833" s="99"/>
      <c r="AY833" s="99"/>
      <c r="AZ833" s="99"/>
      <c r="BA833" s="99"/>
      <c r="BB833" s="190"/>
      <c r="BC833" s="190"/>
      <c r="BD833" s="190"/>
      <c r="BE833" s="190"/>
    </row>
    <row r="834" spans="2:57" s="51" customFormat="1" ht="38.25">
      <c r="B834" s="7" t="s">
        <v>2779</v>
      </c>
      <c r="C834" s="131" t="s">
        <v>2780</v>
      </c>
      <c r="D834" s="62" t="s">
        <v>2776</v>
      </c>
      <c r="E834" s="71" t="s">
        <v>2781</v>
      </c>
      <c r="F834" s="62" t="s">
        <v>2778</v>
      </c>
      <c r="G834" s="11" t="s">
        <v>105</v>
      </c>
      <c r="H834" s="10">
        <v>30</v>
      </c>
      <c r="I834" s="20">
        <v>30</v>
      </c>
      <c r="J834" s="1"/>
      <c r="K834" s="37"/>
      <c r="L834" s="37"/>
      <c r="M834" s="37"/>
      <c r="N834" s="37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28"/>
      <c r="AG834" s="128"/>
      <c r="AH834" s="128"/>
      <c r="AI834" s="128"/>
      <c r="AJ834" s="128"/>
      <c r="AK834" s="128"/>
      <c r="AL834" s="128"/>
      <c r="AM834" s="128"/>
      <c r="AN834" s="128"/>
      <c r="AO834" s="128"/>
      <c r="AP834" s="128"/>
      <c r="AQ834" s="128"/>
      <c r="AR834" s="128"/>
      <c r="AS834" s="128"/>
      <c r="AT834" s="128"/>
      <c r="AU834" s="128"/>
      <c r="AV834" s="128"/>
      <c r="AW834" s="128"/>
      <c r="AX834" s="128"/>
      <c r="AY834" s="128"/>
      <c r="AZ834" s="128"/>
      <c r="BA834" s="128"/>
      <c r="BB834" s="190"/>
      <c r="BC834" s="190"/>
      <c r="BD834" s="190"/>
      <c r="BE834" s="190"/>
    </row>
    <row r="835" spans="2:57" s="128" customFormat="1" ht="38.25">
      <c r="B835" s="7" t="s">
        <v>2782</v>
      </c>
      <c r="C835" s="131" t="s">
        <v>2783</v>
      </c>
      <c r="D835" s="62" t="s">
        <v>2776</v>
      </c>
      <c r="E835" s="71" t="s">
        <v>2784</v>
      </c>
      <c r="F835" s="62" t="s">
        <v>2778</v>
      </c>
      <c r="G835" s="11" t="s">
        <v>105</v>
      </c>
      <c r="H835" s="10">
        <v>30</v>
      </c>
      <c r="I835" s="20">
        <v>25</v>
      </c>
      <c r="J835" s="1"/>
      <c r="K835" s="37"/>
      <c r="L835" s="37"/>
      <c r="M835" s="37"/>
      <c r="N835" s="37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BB835" s="190"/>
      <c r="BC835" s="190"/>
      <c r="BD835" s="190"/>
      <c r="BE835" s="190"/>
    </row>
    <row r="836" spans="2:57" s="128" customFormat="1" ht="38.25">
      <c r="B836" s="7" t="s">
        <v>2785</v>
      </c>
      <c r="C836" s="131" t="s">
        <v>2786</v>
      </c>
      <c r="D836" s="25" t="s">
        <v>2776</v>
      </c>
      <c r="E836" s="71" t="s">
        <v>2787</v>
      </c>
      <c r="F836" s="62" t="s">
        <v>2778</v>
      </c>
      <c r="G836" s="11" t="s">
        <v>105</v>
      </c>
      <c r="H836" s="151">
        <v>30</v>
      </c>
      <c r="I836" s="74">
        <v>30</v>
      </c>
      <c r="J836" s="1"/>
      <c r="K836" s="37"/>
      <c r="L836" s="37"/>
      <c r="M836" s="37"/>
      <c r="N836" s="37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190"/>
      <c r="BC836" s="190"/>
      <c r="BD836" s="190"/>
      <c r="BE836" s="190"/>
    </row>
    <row r="837" spans="2:57" s="128" customFormat="1" ht="38.25">
      <c r="B837" s="7" t="s">
        <v>2788</v>
      </c>
      <c r="C837" s="131" t="s">
        <v>2789</v>
      </c>
      <c r="D837" s="62" t="s">
        <v>2776</v>
      </c>
      <c r="E837" s="71" t="s">
        <v>2790</v>
      </c>
      <c r="F837" s="62" t="s">
        <v>2778</v>
      </c>
      <c r="G837" s="11" t="s">
        <v>105</v>
      </c>
      <c r="H837" s="151">
        <v>30</v>
      </c>
      <c r="I837" s="74">
        <v>30</v>
      </c>
      <c r="J837" s="1"/>
      <c r="K837" s="37"/>
      <c r="L837" s="37"/>
      <c r="M837" s="37"/>
      <c r="N837" s="37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190"/>
      <c r="BC837" s="190"/>
      <c r="BD837" s="190"/>
      <c r="BE837" s="190"/>
    </row>
    <row r="838" spans="2:57" s="128" customFormat="1" ht="38.25">
      <c r="B838" s="7" t="s">
        <v>2791</v>
      </c>
      <c r="C838" s="131" t="s">
        <v>2792</v>
      </c>
      <c r="D838" s="25" t="s">
        <v>2776</v>
      </c>
      <c r="E838" s="71" t="s">
        <v>2793</v>
      </c>
      <c r="F838" s="62" t="s">
        <v>2778</v>
      </c>
      <c r="G838" s="11" t="s">
        <v>105</v>
      </c>
      <c r="H838" s="73">
        <v>30</v>
      </c>
      <c r="I838" s="74">
        <v>30</v>
      </c>
      <c r="J838" s="1"/>
      <c r="K838" s="37"/>
      <c r="L838" s="37"/>
      <c r="M838" s="37"/>
      <c r="N838" s="37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190"/>
      <c r="BC838" s="190"/>
      <c r="BD838" s="190"/>
      <c r="BE838" s="190"/>
    </row>
    <row r="839" spans="2:57" s="128" customFormat="1" ht="38.25">
      <c r="B839" s="7" t="s">
        <v>2794</v>
      </c>
      <c r="C839" s="131" t="s">
        <v>2795</v>
      </c>
      <c r="D839" s="25" t="s">
        <v>2776</v>
      </c>
      <c r="E839" s="71" t="s">
        <v>2796</v>
      </c>
      <c r="F839" s="62" t="s">
        <v>2778</v>
      </c>
      <c r="G839" s="13" t="s">
        <v>105</v>
      </c>
      <c r="H839" s="151">
        <v>30</v>
      </c>
      <c r="I839" s="74">
        <v>36</v>
      </c>
      <c r="J839" s="1"/>
      <c r="K839" s="37"/>
      <c r="L839" s="37"/>
      <c r="M839" s="37"/>
      <c r="N839" s="37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190"/>
      <c r="BC839" s="190"/>
      <c r="BD839" s="190"/>
      <c r="BE839" s="190"/>
    </row>
    <row r="840" spans="2:57" s="128" customFormat="1" ht="38.25">
      <c r="B840" s="7" t="s">
        <v>2797</v>
      </c>
      <c r="C840" s="131" t="s">
        <v>2798</v>
      </c>
      <c r="D840" s="62" t="s">
        <v>2776</v>
      </c>
      <c r="E840" s="71" t="s">
        <v>2799</v>
      </c>
      <c r="F840" s="62" t="s">
        <v>2778</v>
      </c>
      <c r="G840" s="11" t="s">
        <v>105</v>
      </c>
      <c r="H840" s="10">
        <v>30</v>
      </c>
      <c r="I840" s="20">
        <v>38</v>
      </c>
      <c r="J840" s="1"/>
      <c r="K840" s="37"/>
      <c r="L840" s="37"/>
      <c r="M840" s="37">
        <v>30</v>
      </c>
      <c r="N840" s="37">
        <v>38</v>
      </c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BB840" s="51"/>
      <c r="BC840" s="51"/>
      <c r="BD840" s="51"/>
      <c r="BE840" s="51"/>
    </row>
    <row r="841" spans="2:57" s="128" customFormat="1" ht="38.25">
      <c r="B841" s="7" t="s">
        <v>2800</v>
      </c>
      <c r="C841" s="131" t="s">
        <v>2801</v>
      </c>
      <c r="D841" s="62" t="s">
        <v>2776</v>
      </c>
      <c r="E841" s="71" t="s">
        <v>2802</v>
      </c>
      <c r="F841" s="62" t="s">
        <v>2778</v>
      </c>
      <c r="G841" s="8" t="s">
        <v>105</v>
      </c>
      <c r="H841" s="206">
        <v>30</v>
      </c>
      <c r="I841" s="19">
        <v>38</v>
      </c>
      <c r="J841" s="1"/>
      <c r="K841" s="37"/>
      <c r="L841" s="37"/>
      <c r="M841" s="37"/>
      <c r="N841" s="37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51"/>
      <c r="BC841" s="51"/>
      <c r="BD841" s="51"/>
      <c r="BE841" s="51"/>
    </row>
    <row r="842" spans="2:57" s="128" customFormat="1" ht="38.25">
      <c r="B842" s="7" t="s">
        <v>2803</v>
      </c>
      <c r="C842" s="131" t="s">
        <v>2804</v>
      </c>
      <c r="D842" s="62" t="s">
        <v>2776</v>
      </c>
      <c r="E842" s="71" t="s">
        <v>2805</v>
      </c>
      <c r="F842" s="62" t="s">
        <v>2778</v>
      </c>
      <c r="G842" s="11" t="s">
        <v>105</v>
      </c>
      <c r="H842" s="10">
        <v>30</v>
      </c>
      <c r="I842" s="19">
        <v>40</v>
      </c>
      <c r="J842" s="1"/>
      <c r="K842" s="37"/>
      <c r="L842" s="37"/>
      <c r="M842" s="37"/>
      <c r="N842" s="37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BB842" s="51"/>
      <c r="BC842" s="51"/>
      <c r="BD842" s="51"/>
      <c r="BE842" s="51"/>
    </row>
    <row r="843" spans="2:57" s="128" customFormat="1" ht="38.25">
      <c r="B843" s="7" t="s">
        <v>2806</v>
      </c>
      <c r="C843" s="131" t="s">
        <v>2807</v>
      </c>
      <c r="D843" s="62" t="s">
        <v>2776</v>
      </c>
      <c r="E843" s="71" t="s">
        <v>2808</v>
      </c>
      <c r="F843" s="62" t="s">
        <v>2778</v>
      </c>
      <c r="G843" s="13" t="s">
        <v>105</v>
      </c>
      <c r="H843" s="151">
        <v>30</v>
      </c>
      <c r="I843" s="19">
        <v>40</v>
      </c>
      <c r="J843" s="1"/>
      <c r="K843" s="37"/>
      <c r="L843" s="37"/>
      <c r="M843" s="37"/>
      <c r="N843" s="37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51"/>
      <c r="BC843" s="51"/>
      <c r="BD843" s="51"/>
      <c r="BE843" s="51"/>
    </row>
    <row r="844" spans="2:57" s="128" customFormat="1" ht="38.25">
      <c r="B844" s="7" t="s">
        <v>2809</v>
      </c>
      <c r="C844" s="131" t="s">
        <v>2810</v>
      </c>
      <c r="D844" s="62" t="s">
        <v>2776</v>
      </c>
      <c r="E844" s="71" t="s">
        <v>2811</v>
      </c>
      <c r="F844" s="62" t="s">
        <v>2778</v>
      </c>
      <c r="G844" s="11" t="s">
        <v>105</v>
      </c>
      <c r="H844" s="10">
        <v>30</v>
      </c>
      <c r="I844" s="19">
        <v>50</v>
      </c>
      <c r="J844" s="1"/>
      <c r="K844" s="37"/>
      <c r="L844" s="37"/>
      <c r="M844" s="37"/>
      <c r="N844" s="37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BB844" s="51"/>
      <c r="BC844" s="51"/>
      <c r="BD844" s="51"/>
      <c r="BE844" s="51"/>
    </row>
    <row r="845" spans="2:57" s="51" customFormat="1" ht="38.25">
      <c r="B845" s="7" t="s">
        <v>2812</v>
      </c>
      <c r="C845" s="131" t="s">
        <v>2813</v>
      </c>
      <c r="D845" s="62" t="s">
        <v>2776</v>
      </c>
      <c r="E845" s="71" t="s">
        <v>2814</v>
      </c>
      <c r="F845" s="62" t="s">
        <v>2778</v>
      </c>
      <c r="G845" s="8" t="s">
        <v>105</v>
      </c>
      <c r="H845" s="206">
        <v>30</v>
      </c>
      <c r="I845" s="19">
        <v>55</v>
      </c>
      <c r="J845" s="1"/>
      <c r="K845" s="37"/>
      <c r="L845" s="37"/>
      <c r="M845" s="37"/>
      <c r="N845" s="37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</row>
    <row r="846" spans="2:57" s="51" customFormat="1" ht="38.25">
      <c r="B846" s="7" t="s">
        <v>2815</v>
      </c>
      <c r="C846" s="131" t="s">
        <v>2816</v>
      </c>
      <c r="D846" s="62" t="s">
        <v>2776</v>
      </c>
      <c r="E846" s="71" t="s">
        <v>2817</v>
      </c>
      <c r="F846" s="62" t="s">
        <v>2778</v>
      </c>
      <c r="G846" s="8" t="s">
        <v>105</v>
      </c>
      <c r="H846" s="206">
        <v>30</v>
      </c>
      <c r="I846" s="19">
        <v>60</v>
      </c>
      <c r="J846" s="1"/>
      <c r="K846" s="37"/>
      <c r="L846" s="37"/>
      <c r="M846" s="37"/>
      <c r="N846" s="37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</row>
    <row r="847" spans="2:57" s="51" customFormat="1" ht="38.25">
      <c r="B847" s="7" t="s">
        <v>2818</v>
      </c>
      <c r="C847" s="131" t="s">
        <v>2819</v>
      </c>
      <c r="D847" s="25" t="s">
        <v>2776</v>
      </c>
      <c r="E847" s="71" t="s">
        <v>2820</v>
      </c>
      <c r="F847" s="62" t="s">
        <v>2778</v>
      </c>
      <c r="G847" s="11" t="s">
        <v>105</v>
      </c>
      <c r="H847" s="73">
        <v>30</v>
      </c>
      <c r="I847" s="19">
        <v>65</v>
      </c>
      <c r="J847" s="1"/>
      <c r="K847" s="37"/>
      <c r="L847" s="37"/>
      <c r="M847" s="37"/>
      <c r="N847" s="37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</row>
    <row r="848" spans="2:57" s="51" customFormat="1" ht="38.25">
      <c r="B848" s="7" t="s">
        <v>2821</v>
      </c>
      <c r="C848" s="131" t="s">
        <v>2822</v>
      </c>
      <c r="D848" s="62" t="s">
        <v>2776</v>
      </c>
      <c r="E848" s="71" t="s">
        <v>2823</v>
      </c>
      <c r="F848" s="62" t="s">
        <v>2778</v>
      </c>
      <c r="G848" s="8" t="s">
        <v>105</v>
      </c>
      <c r="H848" s="206">
        <v>20</v>
      </c>
      <c r="I848" s="19">
        <v>68</v>
      </c>
      <c r="J848" s="1"/>
      <c r="K848" s="37"/>
      <c r="L848" s="37"/>
      <c r="M848" s="37"/>
      <c r="N848" s="37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</row>
    <row r="849" spans="2:57" s="51" customFormat="1" ht="38.25">
      <c r="B849" s="7" t="s">
        <v>2824</v>
      </c>
      <c r="C849" s="131" t="s">
        <v>2825</v>
      </c>
      <c r="D849" s="62" t="s">
        <v>2776</v>
      </c>
      <c r="E849" s="71" t="s">
        <v>2826</v>
      </c>
      <c r="F849" s="62" t="s">
        <v>2778</v>
      </c>
      <c r="G849" s="13" t="s">
        <v>105</v>
      </c>
      <c r="H849" s="206">
        <v>20</v>
      </c>
      <c r="I849" s="19">
        <v>75</v>
      </c>
      <c r="J849" s="1"/>
      <c r="K849" s="37"/>
      <c r="L849" s="37"/>
      <c r="M849" s="37"/>
      <c r="N849" s="37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</row>
    <row r="850" spans="2:57" s="51" customFormat="1" ht="38.25">
      <c r="B850" s="7" t="s">
        <v>2827</v>
      </c>
      <c r="C850" s="131" t="s">
        <v>2828</v>
      </c>
      <c r="D850" s="62" t="s">
        <v>2776</v>
      </c>
      <c r="E850" s="71" t="s">
        <v>2829</v>
      </c>
      <c r="F850" s="62" t="s">
        <v>2778</v>
      </c>
      <c r="G850" s="8" t="s">
        <v>105</v>
      </c>
      <c r="H850" s="206">
        <v>20</v>
      </c>
      <c r="I850" s="19">
        <v>80</v>
      </c>
      <c r="J850" s="1"/>
      <c r="K850" s="37"/>
      <c r="L850" s="37"/>
      <c r="M850" s="37"/>
      <c r="N850" s="37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</row>
    <row r="851" spans="2:57" s="51" customFormat="1" ht="38.25">
      <c r="B851" s="7" t="s">
        <v>2830</v>
      </c>
      <c r="C851" s="131" t="s">
        <v>2831</v>
      </c>
      <c r="D851" s="25" t="s">
        <v>2776</v>
      </c>
      <c r="E851" s="71" t="s">
        <v>2832</v>
      </c>
      <c r="F851" s="62" t="s">
        <v>2778</v>
      </c>
      <c r="G851" s="8" t="s">
        <v>105</v>
      </c>
      <c r="H851" s="151">
        <v>20</v>
      </c>
      <c r="I851" s="74">
        <v>70</v>
      </c>
      <c r="J851" s="1"/>
      <c r="K851" s="37"/>
      <c r="L851" s="37"/>
      <c r="M851" s="37"/>
      <c r="N851" s="37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</row>
    <row r="852" spans="2:57" s="128" customFormat="1" ht="38.25">
      <c r="B852" s="7" t="s">
        <v>2833</v>
      </c>
      <c r="C852" s="131" t="s">
        <v>2834</v>
      </c>
      <c r="D852" s="62" t="s">
        <v>2776</v>
      </c>
      <c r="E852" s="71" t="s">
        <v>2835</v>
      </c>
      <c r="F852" s="62" t="s">
        <v>2778</v>
      </c>
      <c r="G852" s="11" t="s">
        <v>105</v>
      </c>
      <c r="H852" s="73">
        <v>20</v>
      </c>
      <c r="I852" s="19">
        <v>85</v>
      </c>
      <c r="J852" s="1"/>
      <c r="K852" s="37"/>
      <c r="L852" s="37"/>
      <c r="M852" s="37"/>
      <c r="N852" s="37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51"/>
      <c r="BC852" s="51"/>
      <c r="BD852" s="51"/>
      <c r="BE852" s="51"/>
    </row>
    <row r="853" spans="2:57" s="128" customFormat="1" ht="38.25">
      <c r="B853" s="7" t="s">
        <v>2836</v>
      </c>
      <c r="C853" s="131" t="s">
        <v>2837</v>
      </c>
      <c r="D853" s="25" t="s">
        <v>2776</v>
      </c>
      <c r="E853" s="71" t="s">
        <v>2838</v>
      </c>
      <c r="F853" s="62" t="s">
        <v>2778</v>
      </c>
      <c r="G853" s="13" t="s">
        <v>105</v>
      </c>
      <c r="H853" s="206">
        <v>20</v>
      </c>
      <c r="I853" s="19">
        <v>100</v>
      </c>
      <c r="J853" s="1"/>
      <c r="K853" s="1"/>
      <c r="L853" s="1"/>
      <c r="M853" s="1"/>
      <c r="N853" s="1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207"/>
      <c r="AG853" s="207"/>
      <c r="AH853" s="207"/>
      <c r="AI853" s="207"/>
      <c r="AJ853" s="207"/>
      <c r="AK853" s="207"/>
      <c r="AL853" s="207"/>
      <c r="AM853" s="207"/>
      <c r="AN853" s="207"/>
      <c r="AO853" s="207"/>
      <c r="AP853" s="207"/>
      <c r="AQ853" s="207"/>
      <c r="AR853" s="207"/>
      <c r="AS853" s="207"/>
      <c r="AT853" s="207"/>
      <c r="AU853" s="207"/>
      <c r="AV853" s="207"/>
      <c r="AW853" s="207"/>
      <c r="AX853" s="207"/>
      <c r="AY853" s="207"/>
      <c r="AZ853" s="207"/>
      <c r="BA853" s="207"/>
      <c r="BB853" s="51"/>
      <c r="BC853" s="51"/>
      <c r="BD853" s="51"/>
      <c r="BE853" s="51"/>
    </row>
    <row r="854" spans="2:57" s="128" customFormat="1" ht="38.25">
      <c r="B854" s="7" t="s">
        <v>2839</v>
      </c>
      <c r="C854" s="131" t="s">
        <v>2840</v>
      </c>
      <c r="D854" s="25" t="s">
        <v>2776</v>
      </c>
      <c r="E854" s="71" t="s">
        <v>2841</v>
      </c>
      <c r="F854" s="62" t="s">
        <v>2778</v>
      </c>
      <c r="G854" s="13" t="s">
        <v>105</v>
      </c>
      <c r="H854" s="151">
        <v>20</v>
      </c>
      <c r="I854" s="208">
        <v>150</v>
      </c>
      <c r="J854" s="1"/>
      <c r="K854" s="37"/>
      <c r="L854" s="37"/>
      <c r="M854" s="37"/>
      <c r="N854" s="37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51"/>
      <c r="BC854" s="51"/>
      <c r="BD854" s="51"/>
      <c r="BE854" s="51"/>
    </row>
    <row r="855" spans="2:57" s="128" customFormat="1" ht="38.25">
      <c r="B855" s="7" t="s">
        <v>2842</v>
      </c>
      <c r="C855" s="131" t="s">
        <v>2843</v>
      </c>
      <c r="D855" s="62" t="s">
        <v>2776</v>
      </c>
      <c r="E855" s="71" t="s">
        <v>2844</v>
      </c>
      <c r="F855" s="25" t="s">
        <v>2845</v>
      </c>
      <c r="G855" s="8" t="s">
        <v>105</v>
      </c>
      <c r="H855" s="206">
        <v>20</v>
      </c>
      <c r="I855" s="19">
        <v>400</v>
      </c>
      <c r="J855" s="1"/>
      <c r="K855" s="37"/>
      <c r="L855" s="37"/>
      <c r="M855" s="37"/>
      <c r="N855" s="37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51"/>
      <c r="BC855" s="51"/>
      <c r="BD855" s="51"/>
      <c r="BE855" s="51"/>
    </row>
    <row r="856" spans="2:57" s="128" customFormat="1" ht="38.25">
      <c r="B856" s="7" t="s">
        <v>2846</v>
      </c>
      <c r="C856" s="131" t="s">
        <v>2847</v>
      </c>
      <c r="D856" s="62" t="s">
        <v>2776</v>
      </c>
      <c r="E856" s="71" t="s">
        <v>2848</v>
      </c>
      <c r="F856" s="25" t="s">
        <v>2845</v>
      </c>
      <c r="G856" s="13" t="s">
        <v>105</v>
      </c>
      <c r="H856" s="151">
        <v>20</v>
      </c>
      <c r="I856" s="74">
        <v>520</v>
      </c>
      <c r="J856" s="1"/>
      <c r="K856" s="37"/>
      <c r="L856" s="37"/>
      <c r="M856" s="37"/>
      <c r="N856" s="37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51"/>
      <c r="BC856" s="51"/>
      <c r="BD856" s="51"/>
      <c r="BE856" s="51"/>
    </row>
    <row r="857" spans="2:57" s="128" customFormat="1" ht="38.25">
      <c r="B857" s="7" t="s">
        <v>2849</v>
      </c>
      <c r="C857" s="131" t="s">
        <v>2850</v>
      </c>
      <c r="D857" s="62" t="s">
        <v>2776</v>
      </c>
      <c r="E857" s="71" t="s">
        <v>2851</v>
      </c>
      <c r="F857" s="25" t="s">
        <v>2845</v>
      </c>
      <c r="G857" s="11" t="s">
        <v>105</v>
      </c>
      <c r="H857" s="10">
        <v>15</v>
      </c>
      <c r="I857" s="19">
        <v>630</v>
      </c>
      <c r="J857" s="1"/>
      <c r="K857" s="37"/>
      <c r="L857" s="37"/>
      <c r="M857" s="37"/>
      <c r="N857" s="37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BB857" s="51"/>
      <c r="BC857" s="51"/>
      <c r="BD857" s="51"/>
      <c r="BE857" s="51"/>
    </row>
    <row r="858" spans="2:57" s="128" customFormat="1" ht="38.25">
      <c r="B858" s="7" t="s">
        <v>2852</v>
      </c>
      <c r="C858" s="131" t="s">
        <v>2853</v>
      </c>
      <c r="D858" s="62" t="s">
        <v>2776</v>
      </c>
      <c r="E858" s="71" t="s">
        <v>2854</v>
      </c>
      <c r="F858" s="25" t="s">
        <v>2845</v>
      </c>
      <c r="G858" s="8" t="s">
        <v>105</v>
      </c>
      <c r="H858" s="151">
        <v>15</v>
      </c>
      <c r="I858" s="74">
        <v>660</v>
      </c>
      <c r="J858" s="1"/>
      <c r="K858" s="37"/>
      <c r="L858" s="37"/>
      <c r="M858" s="37"/>
      <c r="N858" s="37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51"/>
      <c r="BC858" s="51"/>
      <c r="BD858" s="51"/>
      <c r="BE858" s="51"/>
    </row>
    <row r="859" spans="2:57" s="128" customFormat="1" ht="38.25">
      <c r="B859" s="7" t="s">
        <v>2855</v>
      </c>
      <c r="C859" s="131" t="s">
        <v>2856</v>
      </c>
      <c r="D859" s="62" t="s">
        <v>2776</v>
      </c>
      <c r="E859" s="71" t="s">
        <v>2857</v>
      </c>
      <c r="F859" s="25" t="s">
        <v>2845</v>
      </c>
      <c r="G859" s="11" t="s">
        <v>105</v>
      </c>
      <c r="H859" s="10">
        <v>10</v>
      </c>
      <c r="I859" s="19">
        <v>420</v>
      </c>
      <c r="J859" s="1"/>
      <c r="K859" s="37"/>
      <c r="L859" s="37"/>
      <c r="M859" s="37"/>
      <c r="N859" s="37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BB859" s="51"/>
      <c r="BC859" s="51"/>
      <c r="BD859" s="51"/>
      <c r="BE859" s="51"/>
    </row>
    <row r="860" spans="2:57" s="128" customFormat="1" ht="38.25">
      <c r="B860" s="7" t="s">
        <v>2858</v>
      </c>
      <c r="C860" s="131" t="s">
        <v>2859</v>
      </c>
      <c r="D860" s="62" t="s">
        <v>2776</v>
      </c>
      <c r="E860" s="71" t="s">
        <v>2860</v>
      </c>
      <c r="F860" s="25" t="s">
        <v>2845</v>
      </c>
      <c r="G860" s="8" t="s">
        <v>105</v>
      </c>
      <c r="H860" s="151">
        <v>10</v>
      </c>
      <c r="I860" s="74">
        <v>420</v>
      </c>
      <c r="J860" s="1"/>
      <c r="K860" s="37"/>
      <c r="L860" s="37"/>
      <c r="M860" s="37"/>
      <c r="N860" s="37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51"/>
      <c r="BC860" s="51"/>
      <c r="BD860" s="51"/>
      <c r="BE860" s="51"/>
    </row>
    <row r="861" spans="2:57" s="128" customFormat="1" ht="38.25">
      <c r="B861" s="7" t="s">
        <v>2861</v>
      </c>
      <c r="C861" s="131" t="s">
        <v>2862</v>
      </c>
      <c r="D861" s="62" t="s">
        <v>2776</v>
      </c>
      <c r="E861" s="71" t="s">
        <v>2863</v>
      </c>
      <c r="F861" s="25" t="s">
        <v>2845</v>
      </c>
      <c r="G861" s="13" t="s">
        <v>105</v>
      </c>
      <c r="H861" s="151">
        <v>15</v>
      </c>
      <c r="I861" s="74">
        <v>500</v>
      </c>
      <c r="J861" s="1"/>
      <c r="K861" s="37"/>
      <c r="L861" s="37"/>
      <c r="M861" s="37"/>
      <c r="N861" s="37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51"/>
      <c r="BC861" s="51"/>
      <c r="BD861" s="51"/>
      <c r="BE861" s="51"/>
    </row>
    <row r="862" spans="2:57" s="51" customFormat="1" ht="38.25">
      <c r="B862" s="7" t="s">
        <v>2864</v>
      </c>
      <c r="C862" s="131" t="s">
        <v>2865</v>
      </c>
      <c r="D862" s="62" t="s">
        <v>2776</v>
      </c>
      <c r="E862" s="71" t="s">
        <v>2866</v>
      </c>
      <c r="F862" s="25" t="s">
        <v>2845</v>
      </c>
      <c r="G862" s="11" t="s">
        <v>105</v>
      </c>
      <c r="H862" s="10">
        <v>10</v>
      </c>
      <c r="I862" s="19">
        <v>500</v>
      </c>
      <c r="J862" s="1"/>
      <c r="K862" s="37"/>
      <c r="L862" s="37"/>
      <c r="M862" s="37"/>
      <c r="N862" s="37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28"/>
      <c r="AG862" s="128"/>
      <c r="AH862" s="128"/>
      <c r="AI862" s="128"/>
      <c r="AJ862" s="128"/>
      <c r="AK862" s="128"/>
      <c r="AL862" s="128"/>
      <c r="AM862" s="128"/>
      <c r="AN862" s="128"/>
      <c r="AO862" s="128"/>
      <c r="AP862" s="128"/>
      <c r="AQ862" s="128"/>
      <c r="AR862" s="128"/>
      <c r="AS862" s="128"/>
      <c r="AT862" s="128"/>
      <c r="AU862" s="128"/>
      <c r="AV862" s="128"/>
      <c r="AW862" s="128"/>
      <c r="AX862" s="128"/>
      <c r="AY862" s="128"/>
      <c r="AZ862" s="128"/>
      <c r="BA862" s="128"/>
    </row>
    <row r="863" spans="2:57" s="128" customFormat="1" ht="38.25">
      <c r="B863" s="7" t="s">
        <v>2867</v>
      </c>
      <c r="C863" s="131" t="s">
        <v>2868</v>
      </c>
      <c r="D863" s="62" t="s">
        <v>2776</v>
      </c>
      <c r="E863" s="71" t="s">
        <v>2869</v>
      </c>
      <c r="F863" s="25" t="s">
        <v>2845</v>
      </c>
      <c r="G863" s="13" t="s">
        <v>105</v>
      </c>
      <c r="H863" s="151">
        <v>15</v>
      </c>
      <c r="I863" s="74">
        <v>830</v>
      </c>
      <c r="J863" s="1" t="s">
        <v>4377</v>
      </c>
      <c r="K863" s="37" t="s">
        <v>4177</v>
      </c>
      <c r="L863" s="37"/>
      <c r="M863" s="37">
        <v>20</v>
      </c>
      <c r="N863" s="37">
        <v>790</v>
      </c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51"/>
      <c r="BC863" s="51"/>
      <c r="BD863" s="51"/>
      <c r="BE863" s="51"/>
    </row>
    <row r="864" spans="2:57" s="128" customFormat="1" ht="38.25">
      <c r="B864" s="7" t="s">
        <v>2870</v>
      </c>
      <c r="C864" s="131" t="s">
        <v>2871</v>
      </c>
      <c r="D864" s="62" t="s">
        <v>2776</v>
      </c>
      <c r="E864" s="71" t="s">
        <v>2872</v>
      </c>
      <c r="F864" s="25" t="s">
        <v>2845</v>
      </c>
      <c r="G864" s="13" t="s">
        <v>105</v>
      </c>
      <c r="H864" s="151">
        <v>15</v>
      </c>
      <c r="I864" s="74">
        <v>940</v>
      </c>
      <c r="J864" s="1" t="s">
        <v>4377</v>
      </c>
      <c r="K864" s="37" t="s">
        <v>4177</v>
      </c>
      <c r="L864" s="37"/>
      <c r="M864" s="37">
        <v>30</v>
      </c>
      <c r="N864" s="37">
        <v>1300</v>
      </c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51"/>
      <c r="BC864" s="51"/>
      <c r="BD864" s="51"/>
      <c r="BE864" s="51"/>
    </row>
    <row r="865" spans="2:57" s="128" customFormat="1" ht="38.25">
      <c r="B865" s="7" t="s">
        <v>2873</v>
      </c>
      <c r="C865" s="71" t="s">
        <v>2874</v>
      </c>
      <c r="D865" s="62" t="s">
        <v>2776</v>
      </c>
      <c r="E865" s="71" t="s">
        <v>2875</v>
      </c>
      <c r="F865" s="25" t="s">
        <v>2845</v>
      </c>
      <c r="G865" s="11" t="s">
        <v>105</v>
      </c>
      <c r="H865" s="73">
        <v>20</v>
      </c>
      <c r="I865" s="20">
        <v>790</v>
      </c>
      <c r="J865" s="1"/>
      <c r="K865" s="37"/>
      <c r="L865" s="37"/>
      <c r="M865" s="37"/>
      <c r="N865" s="37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BB865" s="51"/>
      <c r="BC865" s="51"/>
      <c r="BD865" s="51"/>
      <c r="BE865" s="51"/>
    </row>
    <row r="866" spans="2:57" s="128" customFormat="1" ht="38.25">
      <c r="B866" s="7" t="s">
        <v>2876</v>
      </c>
      <c r="C866" s="156" t="s">
        <v>2877</v>
      </c>
      <c r="D866" s="62" t="s">
        <v>2776</v>
      </c>
      <c r="E866" s="71" t="s">
        <v>2878</v>
      </c>
      <c r="F866" s="25" t="s">
        <v>2845</v>
      </c>
      <c r="G866" s="11" t="s">
        <v>105</v>
      </c>
      <c r="H866" s="73">
        <v>30</v>
      </c>
      <c r="I866" s="19">
        <v>1300</v>
      </c>
      <c r="J866" s="1"/>
      <c r="K866" s="37"/>
      <c r="L866" s="37"/>
      <c r="M866" s="37"/>
      <c r="N866" s="37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BB866" s="51"/>
      <c r="BC866" s="51"/>
      <c r="BD866" s="51"/>
      <c r="BE866" s="51"/>
    </row>
    <row r="867" spans="2:57" s="51" customFormat="1" ht="38.25">
      <c r="B867" s="7" t="s">
        <v>2879</v>
      </c>
      <c r="C867" s="71" t="s">
        <v>2880</v>
      </c>
      <c r="D867" s="62" t="s">
        <v>2881</v>
      </c>
      <c r="E867" s="71" t="s">
        <v>2882</v>
      </c>
      <c r="F867" s="25" t="s">
        <v>2883</v>
      </c>
      <c r="G867" s="8" t="s">
        <v>105</v>
      </c>
      <c r="H867" s="8">
        <v>50</v>
      </c>
      <c r="I867" s="74">
        <v>50</v>
      </c>
      <c r="J867" s="1"/>
      <c r="K867" s="37"/>
      <c r="L867" s="37"/>
      <c r="M867" s="37"/>
      <c r="N867" s="37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</row>
    <row r="868" spans="2:57" s="51" customFormat="1" ht="38.25">
      <c r="B868" s="7" t="s">
        <v>2884</v>
      </c>
      <c r="C868" s="71" t="s">
        <v>2885</v>
      </c>
      <c r="D868" s="62" t="s">
        <v>2881</v>
      </c>
      <c r="E868" s="71" t="s">
        <v>2886</v>
      </c>
      <c r="F868" s="25" t="s">
        <v>2887</v>
      </c>
      <c r="G868" s="13" t="s">
        <v>105</v>
      </c>
      <c r="H868" s="151">
        <v>50</v>
      </c>
      <c r="I868" s="74">
        <v>60</v>
      </c>
      <c r="J868" s="1"/>
      <c r="K868" s="37"/>
      <c r="L868" s="37"/>
      <c r="M868" s="37"/>
      <c r="N868" s="37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</row>
    <row r="869" spans="2:57" s="128" customFormat="1" ht="38.25">
      <c r="B869" s="7" t="s">
        <v>2888</v>
      </c>
      <c r="C869" s="71" t="s">
        <v>2889</v>
      </c>
      <c r="D869" s="62" t="s">
        <v>2881</v>
      </c>
      <c r="E869" s="71" t="s">
        <v>2890</v>
      </c>
      <c r="F869" s="25" t="s">
        <v>2891</v>
      </c>
      <c r="G869" s="13" t="s">
        <v>105</v>
      </c>
      <c r="H869" s="151">
        <v>50</v>
      </c>
      <c r="I869" s="74">
        <v>80</v>
      </c>
      <c r="J869" s="1"/>
      <c r="K869" s="37"/>
      <c r="L869" s="37"/>
      <c r="M869" s="37"/>
      <c r="N869" s="37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51"/>
      <c r="BC869" s="51"/>
      <c r="BD869" s="51"/>
      <c r="BE869" s="51"/>
    </row>
    <row r="870" spans="2:57" s="51" customFormat="1" ht="38.25">
      <c r="B870" s="7" t="s">
        <v>2892</v>
      </c>
      <c r="C870" s="71" t="s">
        <v>2798</v>
      </c>
      <c r="D870" s="62" t="s">
        <v>2881</v>
      </c>
      <c r="E870" s="71" t="s">
        <v>2799</v>
      </c>
      <c r="F870" s="25" t="s">
        <v>2893</v>
      </c>
      <c r="G870" s="8" t="s">
        <v>105</v>
      </c>
      <c r="H870" s="73">
        <v>50</v>
      </c>
      <c r="I870" s="74">
        <v>110</v>
      </c>
      <c r="J870" s="1"/>
      <c r="K870" s="37"/>
      <c r="L870" s="37"/>
      <c r="M870" s="37"/>
      <c r="N870" s="37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</row>
    <row r="871" spans="2:57" s="51" customFormat="1" ht="38.25">
      <c r="B871" s="7" t="s">
        <v>2894</v>
      </c>
      <c r="C871" s="71" t="s">
        <v>2810</v>
      </c>
      <c r="D871" s="62" t="s">
        <v>2881</v>
      </c>
      <c r="E871" s="71" t="s">
        <v>2811</v>
      </c>
      <c r="F871" s="25" t="s">
        <v>2895</v>
      </c>
      <c r="G871" s="8" t="s">
        <v>105</v>
      </c>
      <c r="H871" s="73">
        <v>40</v>
      </c>
      <c r="I871" s="20">
        <v>160</v>
      </c>
      <c r="J871" s="1"/>
      <c r="K871" s="37"/>
      <c r="L871" s="37"/>
      <c r="M871" s="37"/>
      <c r="N871" s="37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</row>
    <row r="872" spans="2:57" s="116" customFormat="1" ht="38.25">
      <c r="B872" s="7" t="s">
        <v>2896</v>
      </c>
      <c r="C872" s="71" t="s">
        <v>2897</v>
      </c>
      <c r="D872" s="62" t="s">
        <v>2881</v>
      </c>
      <c r="E872" s="71" t="s">
        <v>2898</v>
      </c>
      <c r="F872" s="25" t="s">
        <v>2899</v>
      </c>
      <c r="G872" s="8" t="s">
        <v>105</v>
      </c>
      <c r="H872" s="73">
        <v>40</v>
      </c>
      <c r="I872" s="20">
        <v>200</v>
      </c>
      <c r="J872" s="1"/>
      <c r="K872" s="37"/>
      <c r="L872" s="37"/>
      <c r="M872" s="37"/>
      <c r="N872" s="37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51"/>
      <c r="BC872" s="51"/>
      <c r="BD872" s="51"/>
      <c r="BE872" s="51"/>
    </row>
    <row r="873" spans="2:57" s="116" customFormat="1" ht="38.25">
      <c r="B873" s="7" t="s">
        <v>2900</v>
      </c>
      <c r="C873" s="48" t="s">
        <v>2901</v>
      </c>
      <c r="D873" s="25" t="s">
        <v>2902</v>
      </c>
      <c r="E873" s="25" t="s">
        <v>2903</v>
      </c>
      <c r="F873" s="25" t="s">
        <v>2904</v>
      </c>
      <c r="G873" s="26" t="s">
        <v>51</v>
      </c>
      <c r="H873" s="10">
        <v>32</v>
      </c>
      <c r="I873" s="19">
        <v>40400</v>
      </c>
      <c r="J873" s="1" t="s">
        <v>4332</v>
      </c>
      <c r="K873" s="37" t="s">
        <v>4177</v>
      </c>
      <c r="L873" s="37"/>
      <c r="M873" s="37">
        <v>24</v>
      </c>
      <c r="N873" s="37">
        <v>35607.599999999999</v>
      </c>
      <c r="O873" s="8" t="s">
        <v>4442</v>
      </c>
      <c r="P873" s="8" t="s">
        <v>4177</v>
      </c>
      <c r="Q873" s="8"/>
      <c r="R873" s="7">
        <v>15</v>
      </c>
      <c r="S873" s="7">
        <v>42333</v>
      </c>
      <c r="T873" s="8" t="s">
        <v>4181</v>
      </c>
      <c r="U873" s="10" t="s">
        <v>4177</v>
      </c>
      <c r="V873" s="7">
        <v>7</v>
      </c>
      <c r="W873" s="7">
        <v>12200</v>
      </c>
      <c r="X873" s="13"/>
      <c r="Y873" s="58"/>
      <c r="Z873" s="53"/>
      <c r="AA873" s="53"/>
      <c r="AB873" s="10"/>
      <c r="AC873" s="10"/>
      <c r="AD873" s="10"/>
      <c r="AE873" s="10"/>
      <c r="AF873" s="51"/>
      <c r="AG873" s="51"/>
      <c r="AH873" s="51"/>
      <c r="AI873" s="51"/>
      <c r="AJ873" s="51"/>
      <c r="AK873" s="51"/>
      <c r="AL873" s="51"/>
      <c r="AM873" s="51"/>
      <c r="AN873" s="51"/>
      <c r="AO873" s="51"/>
      <c r="AP873" s="51"/>
      <c r="AQ873" s="51"/>
      <c r="AR873" s="51"/>
      <c r="AS873" s="51"/>
      <c r="AT873" s="51"/>
      <c r="AU873" s="51"/>
      <c r="AV873" s="51"/>
      <c r="AW873" s="51"/>
      <c r="AX873" s="51"/>
      <c r="AY873" s="51"/>
      <c r="AZ873" s="51"/>
      <c r="BA873" s="51"/>
      <c r="BB873" s="51"/>
      <c r="BC873" s="51"/>
      <c r="BD873" s="51"/>
      <c r="BE873" s="51"/>
    </row>
    <row r="874" spans="2:57" s="116" customFormat="1" ht="25.5">
      <c r="B874" s="7" t="s">
        <v>2905</v>
      </c>
      <c r="C874" s="83" t="s">
        <v>2906</v>
      </c>
      <c r="D874" s="72" t="s">
        <v>2907</v>
      </c>
      <c r="E874" s="72" t="s">
        <v>2908</v>
      </c>
      <c r="F874" s="43" t="s">
        <v>2909</v>
      </c>
      <c r="G874" s="7" t="s">
        <v>51</v>
      </c>
      <c r="H874" s="75">
        <v>50</v>
      </c>
      <c r="I874" s="74">
        <v>300</v>
      </c>
      <c r="J874" s="1" t="s">
        <v>4238</v>
      </c>
      <c r="K874" s="37" t="s">
        <v>4177</v>
      </c>
      <c r="L874" s="37"/>
      <c r="M874" s="37">
        <v>8</v>
      </c>
      <c r="N874" s="37">
        <v>223.21</v>
      </c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51"/>
      <c r="BC874" s="51"/>
      <c r="BD874" s="51"/>
      <c r="BE874" s="51"/>
    </row>
    <row r="875" spans="2:57" s="116" customFormat="1" ht="25.5">
      <c r="B875" s="7" t="s">
        <v>2910</v>
      </c>
      <c r="C875" s="83" t="s">
        <v>2911</v>
      </c>
      <c r="D875" s="72" t="s">
        <v>2907</v>
      </c>
      <c r="E875" s="83" t="s">
        <v>2912</v>
      </c>
      <c r="F875" s="43" t="s">
        <v>2913</v>
      </c>
      <c r="G875" s="7" t="s">
        <v>51</v>
      </c>
      <c r="H875" s="75">
        <v>50</v>
      </c>
      <c r="I875" s="74">
        <v>300</v>
      </c>
      <c r="J875" s="1"/>
      <c r="K875" s="37"/>
      <c r="L875" s="37"/>
      <c r="M875" s="37"/>
      <c r="N875" s="37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51"/>
      <c r="BC875" s="51"/>
      <c r="BD875" s="51"/>
      <c r="BE875" s="51"/>
    </row>
    <row r="876" spans="2:57" s="116" customFormat="1" ht="25.5">
      <c r="B876" s="7" t="s">
        <v>2914</v>
      </c>
      <c r="C876" s="83" t="s">
        <v>2915</v>
      </c>
      <c r="D876" s="72" t="s">
        <v>2907</v>
      </c>
      <c r="E876" s="83" t="s">
        <v>2916</v>
      </c>
      <c r="F876" s="43" t="s">
        <v>2909</v>
      </c>
      <c r="G876" s="7" t="s">
        <v>51</v>
      </c>
      <c r="H876" s="75">
        <v>40</v>
      </c>
      <c r="I876" s="74">
        <v>600</v>
      </c>
      <c r="J876" s="1"/>
      <c r="K876" s="37"/>
      <c r="L876" s="37"/>
      <c r="M876" s="37"/>
      <c r="N876" s="37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51"/>
      <c r="BC876" s="51"/>
      <c r="BD876" s="51"/>
      <c r="BE876" s="51"/>
    </row>
    <row r="877" spans="2:57" s="116" customFormat="1" ht="38.25">
      <c r="B877" s="7" t="s">
        <v>2917</v>
      </c>
      <c r="C877" s="25" t="s">
        <v>2918</v>
      </c>
      <c r="D877" s="25" t="s">
        <v>2919</v>
      </c>
      <c r="E877" s="25" t="s">
        <v>2920</v>
      </c>
      <c r="F877" s="44" t="s">
        <v>2919</v>
      </c>
      <c r="G877" s="26" t="s">
        <v>51</v>
      </c>
      <c r="H877" s="7">
        <v>10</v>
      </c>
      <c r="I877" s="19">
        <v>1800</v>
      </c>
      <c r="J877" s="1" t="s">
        <v>4312</v>
      </c>
      <c r="K877" s="37" t="s">
        <v>4204</v>
      </c>
      <c r="L877" s="37"/>
      <c r="M877" s="37">
        <v>3</v>
      </c>
      <c r="N877" s="37">
        <v>892.86</v>
      </c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69"/>
      <c r="AY877" s="69"/>
      <c r="AZ877" s="69"/>
      <c r="BA877" s="69"/>
      <c r="BB877" s="51"/>
      <c r="BC877" s="51"/>
      <c r="BD877" s="51"/>
      <c r="BE877" s="51"/>
    </row>
    <row r="878" spans="2:57" s="116" customFormat="1" ht="38.25">
      <c r="B878" s="7" t="s">
        <v>2921</v>
      </c>
      <c r="C878" s="25" t="s">
        <v>2922</v>
      </c>
      <c r="D878" s="25" t="s">
        <v>2923</v>
      </c>
      <c r="E878" s="25" t="s">
        <v>194</v>
      </c>
      <c r="F878" s="25" t="s">
        <v>2924</v>
      </c>
      <c r="G878" s="26" t="s">
        <v>51</v>
      </c>
      <c r="H878" s="10">
        <v>8</v>
      </c>
      <c r="I878" s="19">
        <v>3745</v>
      </c>
      <c r="J878" s="1"/>
      <c r="K878" s="37"/>
      <c r="L878" s="37"/>
      <c r="M878" s="37"/>
      <c r="N878" s="37"/>
      <c r="O878" s="8" t="s">
        <v>4176</v>
      </c>
      <c r="P878" s="13" t="s">
        <v>4177</v>
      </c>
      <c r="Q878" s="8"/>
      <c r="R878" s="7">
        <v>15</v>
      </c>
      <c r="S878" s="124">
        <v>2500</v>
      </c>
      <c r="T878" s="8" t="s">
        <v>4181</v>
      </c>
      <c r="U878" s="10" t="s">
        <v>4177</v>
      </c>
      <c r="V878" s="7">
        <v>10</v>
      </c>
      <c r="W878" s="7">
        <v>725</v>
      </c>
      <c r="X878" s="13" t="s">
        <v>4181</v>
      </c>
      <c r="Y878" s="10" t="s">
        <v>4177</v>
      </c>
      <c r="Z878" s="52">
        <v>5</v>
      </c>
      <c r="AA878" s="53">
        <f>725*5</f>
        <v>3625</v>
      </c>
      <c r="AB878" s="10"/>
      <c r="AC878" s="10"/>
      <c r="AD878" s="10"/>
      <c r="AE878" s="10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1"/>
      <c r="AR878" s="51"/>
      <c r="AS878" s="51"/>
      <c r="AT878" s="51"/>
      <c r="AU878" s="51"/>
      <c r="AV878" s="51"/>
      <c r="AW878" s="51"/>
      <c r="AX878" s="51"/>
      <c r="AY878" s="51"/>
      <c r="AZ878" s="51"/>
      <c r="BA878" s="51"/>
      <c r="BB878" s="51"/>
      <c r="BC878" s="51"/>
      <c r="BD878" s="51"/>
      <c r="BE878" s="51"/>
    </row>
    <row r="879" spans="2:57" s="116" customFormat="1" ht="63.75">
      <c r="B879" s="7" t="s">
        <v>2925</v>
      </c>
      <c r="C879" s="25" t="s">
        <v>2922</v>
      </c>
      <c r="D879" s="25" t="s">
        <v>2923</v>
      </c>
      <c r="E879" s="25" t="s">
        <v>194</v>
      </c>
      <c r="F879" s="25" t="s">
        <v>2926</v>
      </c>
      <c r="G879" s="26" t="s">
        <v>51</v>
      </c>
      <c r="H879" s="10">
        <v>14</v>
      </c>
      <c r="I879" s="19">
        <v>2390</v>
      </c>
      <c r="J879" s="1" t="s">
        <v>4315</v>
      </c>
      <c r="K879" s="37" t="s">
        <v>4177</v>
      </c>
      <c r="L879" s="37"/>
      <c r="M879" s="37">
        <v>11</v>
      </c>
      <c r="N879" s="37">
        <v>2232.14</v>
      </c>
      <c r="O879" s="8"/>
      <c r="P879" s="8"/>
      <c r="Q879" s="8"/>
      <c r="R879" s="7"/>
      <c r="S879" s="7"/>
      <c r="T879" s="8" t="s">
        <v>4176</v>
      </c>
      <c r="U879" s="10" t="s">
        <v>4177</v>
      </c>
      <c r="V879" s="7">
        <v>23</v>
      </c>
      <c r="W879" s="7">
        <v>2500</v>
      </c>
      <c r="X879" s="8" t="s">
        <v>4443</v>
      </c>
      <c r="Y879" s="10" t="s">
        <v>4177</v>
      </c>
      <c r="Z879" s="52">
        <v>16</v>
      </c>
      <c r="AA879" s="53">
        <v>2500</v>
      </c>
      <c r="AB879" s="10"/>
      <c r="AC879" s="10"/>
      <c r="AD879" s="10"/>
      <c r="AE879" s="10"/>
      <c r="AF879" s="51"/>
      <c r="AG879" s="51"/>
      <c r="AH879" s="51"/>
      <c r="AI879" s="51"/>
      <c r="AJ879" s="51"/>
      <c r="AK879" s="51"/>
      <c r="AL879" s="51"/>
      <c r="AM879" s="51"/>
      <c r="AN879" s="51"/>
      <c r="AO879" s="51"/>
      <c r="AP879" s="51"/>
      <c r="AQ879" s="51"/>
      <c r="AR879" s="51"/>
      <c r="AS879" s="51"/>
      <c r="AT879" s="51"/>
      <c r="AU879" s="51"/>
      <c r="AV879" s="51"/>
      <c r="AW879" s="51"/>
      <c r="AX879" s="51"/>
      <c r="AY879" s="51"/>
      <c r="AZ879" s="51"/>
      <c r="BA879" s="51"/>
      <c r="BB879" s="51"/>
      <c r="BC879" s="51"/>
      <c r="BD879" s="51"/>
      <c r="BE879" s="51"/>
    </row>
    <row r="880" spans="2:57" s="116" customFormat="1" ht="38.25">
      <c r="B880" s="7" t="s">
        <v>2927</v>
      </c>
      <c r="C880" s="48" t="s">
        <v>2928</v>
      </c>
      <c r="D880" s="25" t="s">
        <v>2929</v>
      </c>
      <c r="E880" s="25" t="s">
        <v>2929</v>
      </c>
      <c r="F880" s="25" t="s">
        <v>2930</v>
      </c>
      <c r="G880" s="26" t="s">
        <v>51</v>
      </c>
      <c r="H880" s="10">
        <v>27</v>
      </c>
      <c r="I880" s="19">
        <v>239</v>
      </c>
      <c r="J880" s="1"/>
      <c r="K880" s="37"/>
      <c r="L880" s="37"/>
      <c r="M880" s="37"/>
      <c r="N880" s="37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51"/>
      <c r="AG880" s="51"/>
      <c r="AH880" s="51"/>
      <c r="AI880" s="51"/>
      <c r="AJ880" s="51"/>
      <c r="AK880" s="51"/>
      <c r="AL880" s="51"/>
      <c r="AM880" s="51"/>
      <c r="AN880" s="51"/>
      <c r="AO880" s="51"/>
      <c r="AP880" s="51"/>
      <c r="AQ880" s="51"/>
      <c r="AR880" s="51"/>
      <c r="AS880" s="51"/>
      <c r="AT880" s="51"/>
      <c r="AU880" s="51"/>
      <c r="AV880" s="51"/>
      <c r="AW880" s="51"/>
      <c r="AX880" s="51"/>
      <c r="AY880" s="51"/>
      <c r="AZ880" s="51"/>
      <c r="BA880" s="51"/>
      <c r="BB880" s="51"/>
      <c r="BC880" s="51"/>
      <c r="BD880" s="51"/>
      <c r="BE880" s="51"/>
    </row>
    <row r="881" spans="2:57" s="152" customFormat="1" ht="38.25">
      <c r="B881" s="7" t="s">
        <v>2931</v>
      </c>
      <c r="C881" s="48" t="s">
        <v>2928</v>
      </c>
      <c r="D881" s="25" t="s">
        <v>2929</v>
      </c>
      <c r="E881" s="25" t="s">
        <v>2929</v>
      </c>
      <c r="F881" s="25" t="s">
        <v>2932</v>
      </c>
      <c r="G881" s="26" t="s">
        <v>51</v>
      </c>
      <c r="H881" s="10">
        <v>14</v>
      </c>
      <c r="I881" s="19">
        <v>33170</v>
      </c>
      <c r="J881" s="1" t="s">
        <v>4384</v>
      </c>
      <c r="K881" s="37" t="s">
        <v>4177</v>
      </c>
      <c r="L881" s="37"/>
      <c r="M881" s="37">
        <v>9</v>
      </c>
      <c r="N881" s="37">
        <v>31124</v>
      </c>
      <c r="O881" s="8" t="s">
        <v>4214</v>
      </c>
      <c r="P881" s="8" t="s">
        <v>4177</v>
      </c>
      <c r="Q881" s="8"/>
      <c r="R881" s="7">
        <v>10</v>
      </c>
      <c r="S881" s="7">
        <v>29884</v>
      </c>
      <c r="T881" s="8"/>
      <c r="U881" s="10"/>
      <c r="V881" s="7"/>
      <c r="W881" s="7"/>
      <c r="X881" s="8"/>
      <c r="Y881" s="10"/>
      <c r="Z881" s="7"/>
      <c r="AA881" s="7"/>
      <c r="AB881" s="10"/>
      <c r="AC881" s="10"/>
      <c r="AD881" s="10"/>
      <c r="AE881" s="10"/>
      <c r="AF881" s="51"/>
      <c r="AG881" s="51"/>
      <c r="AH881" s="51"/>
      <c r="AI881" s="51"/>
      <c r="AJ881" s="51"/>
      <c r="AK881" s="51"/>
      <c r="AL881" s="51"/>
      <c r="AM881" s="51"/>
      <c r="AN881" s="51"/>
      <c r="AO881" s="51"/>
      <c r="AP881" s="51"/>
      <c r="AQ881" s="51"/>
      <c r="AR881" s="51"/>
      <c r="AS881" s="51"/>
      <c r="AT881" s="51"/>
      <c r="AU881" s="51"/>
      <c r="AV881" s="51"/>
      <c r="AW881" s="51"/>
      <c r="AX881" s="51"/>
      <c r="AY881" s="51"/>
      <c r="AZ881" s="51"/>
      <c r="BA881" s="51"/>
      <c r="BB881" s="51"/>
      <c r="BC881" s="51"/>
      <c r="BD881" s="51"/>
      <c r="BE881" s="51"/>
    </row>
    <row r="882" spans="2:57" s="152" customFormat="1" ht="63.75">
      <c r="B882" s="7" t="s">
        <v>2933</v>
      </c>
      <c r="C882" s="68" t="s">
        <v>2934</v>
      </c>
      <c r="D882" s="44" t="s">
        <v>2935</v>
      </c>
      <c r="E882" s="44" t="s">
        <v>2936</v>
      </c>
      <c r="F882" s="25" t="s">
        <v>2937</v>
      </c>
      <c r="G882" s="26" t="s">
        <v>51</v>
      </c>
      <c r="H882" s="10">
        <v>9</v>
      </c>
      <c r="I882" s="19">
        <v>90148</v>
      </c>
      <c r="J882" s="1"/>
      <c r="K882" s="37"/>
      <c r="L882" s="37"/>
      <c r="M882" s="37"/>
      <c r="N882" s="37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51"/>
      <c r="AG882" s="51"/>
      <c r="AH882" s="51"/>
      <c r="AI882" s="51"/>
      <c r="AJ882" s="51"/>
      <c r="AK882" s="51"/>
      <c r="AL882" s="51"/>
      <c r="AM882" s="51"/>
      <c r="AN882" s="51"/>
      <c r="AO882" s="51"/>
      <c r="AP882" s="51"/>
      <c r="AQ882" s="51"/>
      <c r="AR882" s="51"/>
      <c r="AS882" s="51"/>
      <c r="AT882" s="51"/>
      <c r="AU882" s="51"/>
      <c r="AV882" s="51"/>
      <c r="AW882" s="51"/>
      <c r="AX882" s="51"/>
      <c r="AY882" s="51"/>
      <c r="AZ882" s="51"/>
      <c r="BA882" s="51"/>
      <c r="BB882" s="51"/>
      <c r="BC882" s="51"/>
      <c r="BD882" s="51"/>
      <c r="BE882" s="51"/>
    </row>
    <row r="883" spans="2:57" s="152" customFormat="1" ht="51">
      <c r="B883" s="7" t="s">
        <v>2938</v>
      </c>
      <c r="C883" s="105" t="s">
        <v>2939</v>
      </c>
      <c r="D883" s="25" t="s">
        <v>2940</v>
      </c>
      <c r="E883" s="25" t="s">
        <v>2941</v>
      </c>
      <c r="F883" s="54" t="s">
        <v>2942</v>
      </c>
      <c r="G883" s="123" t="s">
        <v>148</v>
      </c>
      <c r="H883" s="106">
        <v>200</v>
      </c>
      <c r="I883" s="81">
        <v>320</v>
      </c>
      <c r="J883" s="1"/>
      <c r="K883" s="37"/>
      <c r="L883" s="37"/>
      <c r="M883" s="37"/>
      <c r="N883" s="37"/>
      <c r="O883" s="13"/>
      <c r="P883" s="13"/>
      <c r="Q883" s="13"/>
      <c r="R883" s="53"/>
      <c r="S883" s="53"/>
      <c r="T883" s="8" t="s">
        <v>4444</v>
      </c>
      <c r="U883" s="10"/>
      <c r="V883" s="7">
        <v>2000</v>
      </c>
      <c r="W883" s="7">
        <v>255</v>
      </c>
      <c r="X883" s="13" t="s">
        <v>4220</v>
      </c>
      <c r="Y883" s="58"/>
      <c r="Z883" s="53">
        <v>500</v>
      </c>
      <c r="AA883" s="53">
        <v>385</v>
      </c>
      <c r="AB883" s="10"/>
      <c r="AC883" s="10"/>
      <c r="AD883" s="10"/>
      <c r="AE883" s="10"/>
      <c r="AF883" s="47"/>
      <c r="AG883" s="47"/>
      <c r="AH883" s="47"/>
      <c r="AI883" s="47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/>
      <c r="BB883" s="47"/>
      <c r="BC883" s="47"/>
      <c r="BD883" s="47"/>
      <c r="BE883" s="47"/>
    </row>
    <row r="884" spans="2:57" s="152" customFormat="1" ht="76.5">
      <c r="B884" s="7" t="s">
        <v>2943</v>
      </c>
      <c r="C884" s="25" t="s">
        <v>2944</v>
      </c>
      <c r="D884" s="25" t="s">
        <v>2945</v>
      </c>
      <c r="E884" s="25" t="s">
        <v>2946</v>
      </c>
      <c r="F884" s="25" t="s">
        <v>2947</v>
      </c>
      <c r="G884" s="123" t="s">
        <v>148</v>
      </c>
      <c r="H884" s="106">
        <v>3328</v>
      </c>
      <c r="I884" s="81">
        <v>1274</v>
      </c>
      <c r="J884" s="1" t="s">
        <v>4385</v>
      </c>
      <c r="K884" s="37" t="s">
        <v>4177</v>
      </c>
      <c r="L884" s="37"/>
      <c r="M884" s="37">
        <v>1248</v>
      </c>
      <c r="N884" s="37">
        <v>1274</v>
      </c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47"/>
      <c r="AG884" s="47"/>
      <c r="AH884" s="47"/>
      <c r="AI884" s="47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/>
      <c r="BB884" s="47"/>
      <c r="BC884" s="47"/>
      <c r="BD884" s="47"/>
      <c r="BE884" s="47"/>
    </row>
    <row r="885" spans="2:57" s="152" customFormat="1" ht="63.75">
      <c r="B885" s="7" t="s">
        <v>2948</v>
      </c>
      <c r="C885" s="25" t="s">
        <v>2944</v>
      </c>
      <c r="D885" s="25" t="s">
        <v>2945</v>
      </c>
      <c r="E885" s="25" t="s">
        <v>2946</v>
      </c>
      <c r="F885" s="25" t="s">
        <v>2949</v>
      </c>
      <c r="G885" s="123" t="s">
        <v>148</v>
      </c>
      <c r="H885" s="106">
        <v>3328</v>
      </c>
      <c r="I885" s="81">
        <v>764</v>
      </c>
      <c r="J885" s="1" t="s">
        <v>4385</v>
      </c>
      <c r="K885" s="37" t="s">
        <v>4177</v>
      </c>
      <c r="L885" s="37"/>
      <c r="M885" s="37">
        <v>624</v>
      </c>
      <c r="N885" s="37">
        <v>764</v>
      </c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47"/>
      <c r="AG885" s="47"/>
      <c r="AH885" s="47"/>
      <c r="AI885" s="47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/>
      <c r="BB885" s="47"/>
      <c r="BC885" s="47"/>
      <c r="BD885" s="47"/>
      <c r="BE885" s="47"/>
    </row>
    <row r="886" spans="2:57" s="152" customFormat="1" ht="102">
      <c r="B886" s="7" t="s">
        <v>2950</v>
      </c>
      <c r="C886" s="25" t="s">
        <v>2951</v>
      </c>
      <c r="D886" s="25" t="s">
        <v>2945</v>
      </c>
      <c r="E886" s="25" t="s">
        <v>2946</v>
      </c>
      <c r="F886" s="25" t="s">
        <v>2952</v>
      </c>
      <c r="G886" s="123" t="s">
        <v>125</v>
      </c>
      <c r="H886" s="106">
        <v>19200</v>
      </c>
      <c r="I886" s="81">
        <v>357.14</v>
      </c>
      <c r="J886" s="1"/>
      <c r="K886" s="37"/>
      <c r="L886" s="37"/>
      <c r="M886" s="37"/>
      <c r="N886" s="37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47"/>
      <c r="AG886" s="47"/>
      <c r="AH886" s="47"/>
      <c r="AI886" s="47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/>
      <c r="BB886" s="47"/>
      <c r="BC886" s="47"/>
      <c r="BD886" s="47"/>
      <c r="BE886" s="47"/>
    </row>
    <row r="887" spans="2:57" s="152" customFormat="1" ht="25.5">
      <c r="B887" s="7" t="s">
        <v>2953</v>
      </c>
      <c r="C887" s="25" t="s">
        <v>2954</v>
      </c>
      <c r="D887" s="25" t="s">
        <v>2955</v>
      </c>
      <c r="E887" s="25" t="s">
        <v>2956</v>
      </c>
      <c r="F887" s="44"/>
      <c r="G887" s="26" t="s">
        <v>51</v>
      </c>
      <c r="H887" s="7">
        <v>2</v>
      </c>
      <c r="I887" s="19">
        <v>3900</v>
      </c>
      <c r="J887" s="1"/>
      <c r="K887" s="37"/>
      <c r="L887" s="37"/>
      <c r="M887" s="37"/>
      <c r="N887" s="37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69"/>
      <c r="AZ887" s="69"/>
      <c r="BA887" s="69"/>
      <c r="BB887" s="51"/>
      <c r="BC887" s="51"/>
      <c r="BD887" s="51"/>
      <c r="BE887" s="51"/>
    </row>
    <row r="888" spans="2:57" s="152" customFormat="1" ht="51">
      <c r="B888" s="7" t="s">
        <v>2957</v>
      </c>
      <c r="C888" s="127" t="s">
        <v>2958</v>
      </c>
      <c r="D888" s="127" t="s">
        <v>2959</v>
      </c>
      <c r="E888" s="25" t="s">
        <v>2960</v>
      </c>
      <c r="F888" s="25" t="s">
        <v>2961</v>
      </c>
      <c r="G888" s="13" t="s">
        <v>125</v>
      </c>
      <c r="H888" s="52">
        <v>500</v>
      </c>
      <c r="I888" s="20">
        <v>649</v>
      </c>
      <c r="J888" s="1" t="s">
        <v>4386</v>
      </c>
      <c r="K888" s="37" t="s">
        <v>4177</v>
      </c>
      <c r="L888" s="37"/>
      <c r="M888" s="37">
        <v>264</v>
      </c>
      <c r="N888" s="37">
        <v>633.70000000000005</v>
      </c>
      <c r="O888" s="11"/>
      <c r="P888" s="11"/>
      <c r="Q888" s="11"/>
      <c r="R888" s="7"/>
      <c r="S888" s="7"/>
      <c r="T888" s="11"/>
      <c r="U888" s="98"/>
      <c r="V888" s="7"/>
      <c r="W888" s="7"/>
      <c r="X888" s="11"/>
      <c r="Y888" s="98"/>
      <c r="Z888" s="7"/>
      <c r="AA888" s="7"/>
      <c r="AB888" s="10"/>
      <c r="AC888" s="10"/>
      <c r="AD888" s="10"/>
      <c r="AE888" s="10"/>
      <c r="AF888" s="47"/>
      <c r="AG888" s="47"/>
      <c r="AH888" s="47"/>
      <c r="AI888" s="47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/>
      <c r="BB888" s="51"/>
      <c r="BC888" s="51"/>
      <c r="BD888" s="51"/>
      <c r="BE888" s="51"/>
    </row>
    <row r="889" spans="2:57" s="152" customFormat="1" ht="51">
      <c r="B889" s="7" t="s">
        <v>2962</v>
      </c>
      <c r="C889" s="127" t="s">
        <v>2958</v>
      </c>
      <c r="D889" s="127" t="s">
        <v>2959</v>
      </c>
      <c r="E889" s="25" t="s">
        <v>2960</v>
      </c>
      <c r="F889" s="25" t="s">
        <v>2963</v>
      </c>
      <c r="G889" s="8" t="s">
        <v>125</v>
      </c>
      <c r="H889" s="26">
        <v>2000</v>
      </c>
      <c r="I889" s="76">
        <v>723</v>
      </c>
      <c r="J889" s="1"/>
      <c r="K889" s="37"/>
      <c r="L889" s="37"/>
      <c r="M889" s="37"/>
      <c r="N889" s="37"/>
      <c r="O889" s="8" t="s">
        <v>4445</v>
      </c>
      <c r="P889" s="8" t="s">
        <v>4177</v>
      </c>
      <c r="Q889" s="13"/>
      <c r="R889" s="7">
        <v>7480</v>
      </c>
      <c r="S889" s="84">
        <f>146.9*4.92</f>
        <v>722.74800000000005</v>
      </c>
      <c r="T889" s="8" t="s">
        <v>4445</v>
      </c>
      <c r="U889" s="8" t="s">
        <v>4177</v>
      </c>
      <c r="V889" s="7">
        <v>2992</v>
      </c>
      <c r="W889" s="7">
        <v>741.84500000000003</v>
      </c>
      <c r="X889" s="13"/>
      <c r="Y889" s="58"/>
      <c r="Z889" s="53"/>
      <c r="AA889" s="53"/>
      <c r="AB889" s="10"/>
      <c r="AC889" s="10"/>
      <c r="AD889" s="10"/>
      <c r="AE889" s="10"/>
      <c r="AF889" s="47"/>
      <c r="AG889" s="47"/>
      <c r="AH889" s="47"/>
      <c r="AI889" s="47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/>
      <c r="BB889" s="51"/>
      <c r="BC889" s="51"/>
      <c r="BD889" s="51"/>
      <c r="BE889" s="51"/>
    </row>
    <row r="890" spans="2:57" s="152" customFormat="1" ht="51">
      <c r="B890" s="7" t="s">
        <v>2964</v>
      </c>
      <c r="C890" s="25" t="s">
        <v>2965</v>
      </c>
      <c r="D890" s="25" t="s">
        <v>2966</v>
      </c>
      <c r="E890" s="25" t="s">
        <v>2967</v>
      </c>
      <c r="F890" s="25" t="s">
        <v>2966</v>
      </c>
      <c r="G890" s="8" t="s">
        <v>125</v>
      </c>
      <c r="H890" s="8">
        <v>50</v>
      </c>
      <c r="I890" s="20">
        <v>61.6</v>
      </c>
      <c r="J890" s="1" t="s">
        <v>4307</v>
      </c>
      <c r="K890" s="37" t="s">
        <v>4177</v>
      </c>
      <c r="L890" s="37"/>
      <c r="M890" s="37">
        <v>850</v>
      </c>
      <c r="N890" s="37">
        <v>59.46</v>
      </c>
      <c r="O890" s="8"/>
      <c r="P890" s="8"/>
      <c r="Q890" s="8"/>
      <c r="R890" s="7"/>
      <c r="S890" s="7"/>
      <c r="T890" s="8" t="s">
        <v>4225</v>
      </c>
      <c r="U890" s="8" t="s">
        <v>4177</v>
      </c>
      <c r="V890" s="7">
        <v>1</v>
      </c>
      <c r="W890" s="7">
        <v>3330</v>
      </c>
      <c r="X890" s="8"/>
      <c r="Y890" s="10"/>
      <c r="Z890" s="7"/>
      <c r="AA890" s="7"/>
      <c r="AB890" s="10"/>
      <c r="AC890" s="10"/>
      <c r="AD890" s="10"/>
      <c r="AE890" s="10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1"/>
      <c r="AR890" s="51"/>
      <c r="AS890" s="51"/>
      <c r="AT890" s="51"/>
      <c r="AU890" s="51"/>
      <c r="AV890" s="51"/>
      <c r="AW890" s="51"/>
      <c r="AX890" s="51"/>
      <c r="AY890" s="51"/>
      <c r="AZ890" s="51"/>
      <c r="BA890" s="51"/>
      <c r="BB890" s="51"/>
      <c r="BC890" s="51"/>
      <c r="BD890" s="51"/>
      <c r="BE890" s="51"/>
    </row>
    <row r="891" spans="2:57" s="152" customFormat="1" ht="38.25">
      <c r="B891" s="7" t="s">
        <v>2968</v>
      </c>
      <c r="C891" s="25" t="s">
        <v>2969</v>
      </c>
      <c r="D891" s="25" t="s">
        <v>2966</v>
      </c>
      <c r="E891" s="25" t="s">
        <v>2970</v>
      </c>
      <c r="F891" s="25" t="s">
        <v>2966</v>
      </c>
      <c r="G891" s="8" t="s">
        <v>125</v>
      </c>
      <c r="H891" s="8">
        <v>20</v>
      </c>
      <c r="I891" s="20">
        <v>450</v>
      </c>
      <c r="J891" s="1"/>
      <c r="K891" s="37"/>
      <c r="L891" s="37"/>
      <c r="M891" s="37"/>
      <c r="N891" s="37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51"/>
      <c r="AG891" s="51"/>
      <c r="AH891" s="51"/>
      <c r="AI891" s="51"/>
      <c r="AJ891" s="51"/>
      <c r="AK891" s="51"/>
      <c r="AL891" s="51"/>
      <c r="AM891" s="51"/>
      <c r="AN891" s="51"/>
      <c r="AO891" s="51"/>
      <c r="AP891" s="51"/>
      <c r="AQ891" s="51"/>
      <c r="AR891" s="51"/>
      <c r="AS891" s="51"/>
      <c r="AT891" s="51"/>
      <c r="AU891" s="51"/>
      <c r="AV891" s="51"/>
      <c r="AW891" s="51"/>
      <c r="AX891" s="51"/>
      <c r="AY891" s="51"/>
      <c r="AZ891" s="51"/>
      <c r="BA891" s="51"/>
      <c r="BB891" s="99"/>
      <c r="BC891" s="99"/>
      <c r="BD891" s="99"/>
      <c r="BE891" s="99"/>
    </row>
    <row r="892" spans="2:57" s="152" customFormat="1" ht="25.5">
      <c r="B892" s="7" t="s">
        <v>2971</v>
      </c>
      <c r="C892" s="25" t="s">
        <v>2972</v>
      </c>
      <c r="D892" s="25" t="s">
        <v>2966</v>
      </c>
      <c r="E892" s="25" t="s">
        <v>2973</v>
      </c>
      <c r="F892" s="25" t="s">
        <v>2966</v>
      </c>
      <c r="G892" s="8" t="s">
        <v>125</v>
      </c>
      <c r="H892" s="8">
        <v>20</v>
      </c>
      <c r="I892" s="20">
        <v>120</v>
      </c>
      <c r="J892" s="1"/>
      <c r="K892" s="37"/>
      <c r="L892" s="37"/>
      <c r="M892" s="37"/>
      <c r="N892" s="37"/>
      <c r="O892" s="8"/>
      <c r="P892" s="8"/>
      <c r="Q892" s="8"/>
      <c r="R892" s="7"/>
      <c r="S892" s="7"/>
      <c r="T892" s="8" t="s">
        <v>4232</v>
      </c>
      <c r="U892" s="8" t="s">
        <v>4177</v>
      </c>
      <c r="V892" s="7">
        <v>3</v>
      </c>
      <c r="W892" s="7">
        <v>2988</v>
      </c>
      <c r="X892" s="8"/>
      <c r="Y892" s="10"/>
      <c r="Z892" s="7"/>
      <c r="AA892" s="7"/>
      <c r="AB892" s="10"/>
      <c r="AC892" s="10"/>
      <c r="AD892" s="10"/>
      <c r="AE892" s="10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1"/>
      <c r="AR892" s="51"/>
      <c r="AS892" s="51"/>
      <c r="AT892" s="51"/>
      <c r="AU892" s="51"/>
      <c r="AV892" s="51"/>
      <c r="AW892" s="51"/>
      <c r="AX892" s="51"/>
      <c r="AY892" s="51"/>
      <c r="AZ892" s="51"/>
      <c r="BA892" s="51"/>
      <c r="BB892" s="99"/>
      <c r="BC892" s="99"/>
      <c r="BD892" s="99"/>
      <c r="BE892" s="99"/>
    </row>
    <row r="893" spans="2:57" s="152" customFormat="1" ht="153">
      <c r="B893" s="7" t="s">
        <v>2974</v>
      </c>
      <c r="C893" s="70" t="s">
        <v>2975</v>
      </c>
      <c r="D893" s="25" t="s">
        <v>2976</v>
      </c>
      <c r="E893" s="25" t="s">
        <v>2977</v>
      </c>
      <c r="F893" s="71" t="s">
        <v>2978</v>
      </c>
      <c r="G893" s="13" t="s">
        <v>125</v>
      </c>
      <c r="H893" s="106">
        <v>800</v>
      </c>
      <c r="I893" s="81">
        <v>155</v>
      </c>
      <c r="J893" s="1"/>
      <c r="K893" s="37"/>
      <c r="L893" s="37"/>
      <c r="M893" s="37"/>
      <c r="N893" s="37"/>
      <c r="O893" s="13" t="s">
        <v>4267</v>
      </c>
      <c r="P893" s="13" t="s">
        <v>4177</v>
      </c>
      <c r="Q893" s="13"/>
      <c r="R893" s="7">
        <v>558</v>
      </c>
      <c r="S893" s="7">
        <v>165</v>
      </c>
      <c r="T893" s="8" t="s">
        <v>4184</v>
      </c>
      <c r="U893" s="8" t="s">
        <v>4177</v>
      </c>
      <c r="V893" s="7">
        <v>315</v>
      </c>
      <c r="W893" s="7">
        <v>247.61</v>
      </c>
      <c r="X893" s="8" t="s">
        <v>4184</v>
      </c>
      <c r="Y893" s="8" t="s">
        <v>4177</v>
      </c>
      <c r="Z893" s="26">
        <v>1000</v>
      </c>
      <c r="AA893" s="7">
        <v>235</v>
      </c>
      <c r="AB893" s="10"/>
      <c r="AC893" s="10"/>
      <c r="AD893" s="10"/>
      <c r="AE893" s="10"/>
      <c r="AF893" s="47"/>
      <c r="AG893" s="47"/>
      <c r="AH893" s="47"/>
      <c r="AI893" s="47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  <c r="BC893" s="47"/>
      <c r="BD893" s="47"/>
      <c r="BE893" s="47"/>
    </row>
    <row r="894" spans="2:57" s="152" customFormat="1" ht="25.5">
      <c r="B894" s="7" t="s">
        <v>2979</v>
      </c>
      <c r="C894" s="54" t="s">
        <v>2980</v>
      </c>
      <c r="D894" s="25" t="s">
        <v>2981</v>
      </c>
      <c r="E894" s="25" t="s">
        <v>2982</v>
      </c>
      <c r="F894" s="54" t="s">
        <v>2983</v>
      </c>
      <c r="G894" s="123" t="s">
        <v>148</v>
      </c>
      <c r="H894" s="106">
        <v>2000</v>
      </c>
      <c r="I894" s="81">
        <v>250</v>
      </c>
      <c r="J894" s="1" t="s">
        <v>4387</v>
      </c>
      <c r="K894" s="37" t="s">
        <v>4177</v>
      </c>
      <c r="L894" s="37"/>
      <c r="M894" s="37">
        <v>3000</v>
      </c>
      <c r="N894" s="37">
        <v>254.54</v>
      </c>
      <c r="O894" s="13" t="s">
        <v>4274</v>
      </c>
      <c r="P894" s="13" t="s">
        <v>4177</v>
      </c>
      <c r="Q894" s="8"/>
      <c r="R894" s="124">
        <v>3000</v>
      </c>
      <c r="S894" s="53">
        <v>266.56</v>
      </c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47"/>
      <c r="AG894" s="47"/>
      <c r="AH894" s="47"/>
      <c r="AI894" s="47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  <c r="BC894" s="47"/>
      <c r="BD894" s="47"/>
      <c r="BE894" s="47"/>
    </row>
    <row r="895" spans="2:57" s="152" customFormat="1" ht="25.5">
      <c r="B895" s="7" t="s">
        <v>2984</v>
      </c>
      <c r="C895" s="43" t="s">
        <v>2985</v>
      </c>
      <c r="D895" s="44" t="s">
        <v>2986</v>
      </c>
      <c r="E895" s="44" t="s">
        <v>846</v>
      </c>
      <c r="F895" s="25" t="s">
        <v>2987</v>
      </c>
      <c r="G895" s="26" t="s">
        <v>105</v>
      </c>
      <c r="H895" s="27">
        <v>5</v>
      </c>
      <c r="I895" s="20">
        <v>5500</v>
      </c>
      <c r="J895" s="1" t="s">
        <v>4388</v>
      </c>
      <c r="K895" s="37" t="s">
        <v>4177</v>
      </c>
      <c r="L895" s="37"/>
      <c r="M895" s="37">
        <v>20</v>
      </c>
      <c r="N895" s="37">
        <v>4549.3</v>
      </c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  <c r="AT895" s="51"/>
      <c r="AU895" s="51"/>
      <c r="AV895" s="51"/>
      <c r="AW895" s="51"/>
      <c r="AX895" s="51"/>
      <c r="AY895" s="51"/>
      <c r="AZ895" s="51"/>
      <c r="BA895" s="51"/>
      <c r="BB895" s="99"/>
      <c r="BC895" s="99"/>
      <c r="BD895" s="99"/>
      <c r="BE895" s="99"/>
    </row>
    <row r="896" spans="2:57" s="152" customFormat="1" ht="38.25">
      <c r="B896" s="7" t="s">
        <v>2988</v>
      </c>
      <c r="C896" s="48" t="s">
        <v>2989</v>
      </c>
      <c r="D896" s="25" t="s">
        <v>2990</v>
      </c>
      <c r="E896" s="25" t="s">
        <v>2991</v>
      </c>
      <c r="F896" s="25" t="s">
        <v>2992</v>
      </c>
      <c r="G896" s="26" t="s">
        <v>51</v>
      </c>
      <c r="H896" s="10">
        <v>40</v>
      </c>
      <c r="I896" s="19">
        <v>2390</v>
      </c>
      <c r="J896" s="1" t="s">
        <v>4315</v>
      </c>
      <c r="K896" s="37" t="s">
        <v>4177</v>
      </c>
      <c r="L896" s="37"/>
      <c r="M896" s="37">
        <v>14</v>
      </c>
      <c r="N896" s="37">
        <v>2232.14</v>
      </c>
      <c r="O896" s="8" t="s">
        <v>4178</v>
      </c>
      <c r="P896" s="8" t="s">
        <v>4177</v>
      </c>
      <c r="Q896" s="8"/>
      <c r="R896" s="7">
        <v>64</v>
      </c>
      <c r="S896" s="7">
        <v>2200</v>
      </c>
      <c r="T896" s="8" t="s">
        <v>4181</v>
      </c>
      <c r="U896" s="8" t="s">
        <v>4177</v>
      </c>
      <c r="V896" s="7">
        <v>62</v>
      </c>
      <c r="W896" s="7">
        <v>420</v>
      </c>
      <c r="X896" s="13" t="s">
        <v>4181</v>
      </c>
      <c r="Y896" s="8" t="s">
        <v>4177</v>
      </c>
      <c r="Z896" s="52">
        <v>30</v>
      </c>
      <c r="AA896" s="52">
        <f>420*5</f>
        <v>2100</v>
      </c>
      <c r="AB896" s="10"/>
      <c r="AC896" s="10"/>
      <c r="AD896" s="10"/>
      <c r="AE896" s="10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  <c r="AT896" s="51"/>
      <c r="AU896" s="51"/>
      <c r="AV896" s="51"/>
      <c r="AW896" s="51"/>
      <c r="AX896" s="51"/>
      <c r="AY896" s="51"/>
      <c r="AZ896" s="51"/>
      <c r="BA896" s="51"/>
      <c r="BB896" s="99"/>
      <c r="BC896" s="99"/>
      <c r="BD896" s="99"/>
      <c r="BE896" s="99"/>
    </row>
    <row r="897" spans="2:57" s="152" customFormat="1" ht="25.5">
      <c r="B897" s="7" t="s">
        <v>2993</v>
      </c>
      <c r="C897" s="48" t="s">
        <v>2989</v>
      </c>
      <c r="D897" s="25" t="s">
        <v>2990</v>
      </c>
      <c r="E897" s="25" t="s">
        <v>2991</v>
      </c>
      <c r="F897" s="25" t="s">
        <v>2994</v>
      </c>
      <c r="G897" s="26" t="s">
        <v>51</v>
      </c>
      <c r="H897" s="10">
        <v>6</v>
      </c>
      <c r="I897" s="19">
        <v>638</v>
      </c>
      <c r="J897" s="1"/>
      <c r="K897" s="37"/>
      <c r="L897" s="37"/>
      <c r="M897" s="37"/>
      <c r="N897" s="37"/>
      <c r="O897" s="8" t="s">
        <v>4178</v>
      </c>
      <c r="P897" s="8" t="s">
        <v>4177</v>
      </c>
      <c r="Q897" s="8"/>
      <c r="R897" s="7">
        <v>20</v>
      </c>
      <c r="S897" s="7">
        <v>550</v>
      </c>
      <c r="T897" s="8"/>
      <c r="U897" s="10"/>
      <c r="V897" s="7"/>
      <c r="W897" s="7"/>
      <c r="X897" s="8"/>
      <c r="Y897" s="10"/>
      <c r="Z897" s="7"/>
      <c r="AA897" s="7"/>
      <c r="AB897" s="10"/>
      <c r="AC897" s="10"/>
      <c r="AD897" s="10"/>
      <c r="AE897" s="10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  <c r="AT897" s="51"/>
      <c r="AU897" s="51"/>
      <c r="AV897" s="51"/>
      <c r="AW897" s="51"/>
      <c r="AX897" s="51"/>
      <c r="AY897" s="51"/>
      <c r="AZ897" s="51"/>
      <c r="BA897" s="51"/>
      <c r="BB897" s="51"/>
      <c r="BC897" s="51"/>
      <c r="BD897" s="51"/>
      <c r="BE897" s="51"/>
    </row>
    <row r="898" spans="2:57" s="152" customFormat="1" ht="76.5">
      <c r="B898" s="7" t="s">
        <v>2995</v>
      </c>
      <c r="C898" s="25" t="s">
        <v>2996</v>
      </c>
      <c r="D898" s="25" t="s">
        <v>2997</v>
      </c>
      <c r="E898" s="25" t="s">
        <v>2998</v>
      </c>
      <c r="F898" s="25" t="s">
        <v>2999</v>
      </c>
      <c r="G898" s="26" t="s">
        <v>51</v>
      </c>
      <c r="H898" s="10">
        <v>2</v>
      </c>
      <c r="I898" s="19">
        <v>830000</v>
      </c>
      <c r="J898" s="1" t="s">
        <v>4330</v>
      </c>
      <c r="K898" s="37" t="s">
        <v>4177</v>
      </c>
      <c r="L898" s="37"/>
      <c r="M898" s="37">
        <v>9</v>
      </c>
      <c r="N898" s="37">
        <v>775000</v>
      </c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  <c r="AT898" s="51"/>
      <c r="AU898" s="51"/>
      <c r="AV898" s="51"/>
      <c r="AW898" s="51"/>
      <c r="AX898" s="51"/>
      <c r="AY898" s="51"/>
      <c r="AZ898" s="51"/>
      <c r="BA898" s="51"/>
      <c r="BB898" s="51"/>
      <c r="BC898" s="51"/>
      <c r="BD898" s="51"/>
      <c r="BE898" s="51"/>
    </row>
    <row r="899" spans="2:57" s="152" customFormat="1" ht="38.25">
      <c r="B899" s="7" t="s">
        <v>3000</v>
      </c>
      <c r="C899" s="25" t="s">
        <v>3001</v>
      </c>
      <c r="D899" s="25" t="s">
        <v>3002</v>
      </c>
      <c r="E899" s="25" t="s">
        <v>3003</v>
      </c>
      <c r="F899" s="25" t="s">
        <v>3004</v>
      </c>
      <c r="G899" s="26" t="s">
        <v>51</v>
      </c>
      <c r="H899" s="10">
        <v>10</v>
      </c>
      <c r="I899" s="19">
        <v>4776</v>
      </c>
      <c r="J899" s="1" t="s">
        <v>4303</v>
      </c>
      <c r="K899" s="37" t="s">
        <v>4177</v>
      </c>
      <c r="L899" s="37"/>
      <c r="M899" s="37">
        <v>6</v>
      </c>
      <c r="N899" s="37">
        <v>4464.29</v>
      </c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1"/>
      <c r="AR899" s="51"/>
      <c r="AS899" s="51"/>
      <c r="AT899" s="51"/>
      <c r="AU899" s="51"/>
      <c r="AV899" s="51"/>
      <c r="AW899" s="51"/>
      <c r="AX899" s="51"/>
      <c r="AY899" s="51"/>
      <c r="AZ899" s="51"/>
      <c r="BA899" s="51"/>
      <c r="BB899" s="128"/>
      <c r="BC899" s="128"/>
      <c r="BD899" s="128"/>
      <c r="BE899" s="128"/>
    </row>
    <row r="900" spans="2:57" s="152" customFormat="1" ht="38.25">
      <c r="B900" s="7" t="s">
        <v>3005</v>
      </c>
      <c r="C900" s="127" t="s">
        <v>3006</v>
      </c>
      <c r="D900" s="127" t="s">
        <v>3007</v>
      </c>
      <c r="E900" s="127" t="s">
        <v>3008</v>
      </c>
      <c r="F900" s="44"/>
      <c r="G900" s="11" t="s">
        <v>480</v>
      </c>
      <c r="H900" s="56">
        <v>20</v>
      </c>
      <c r="I900" s="20">
        <v>129928.6</v>
      </c>
      <c r="J900" s="1"/>
      <c r="K900" s="37"/>
      <c r="L900" s="37"/>
      <c r="M900" s="37"/>
      <c r="N900" s="37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47"/>
      <c r="AG900" s="47"/>
      <c r="AH900" s="47"/>
      <c r="AI900" s="47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128"/>
      <c r="BC900" s="128"/>
      <c r="BD900" s="128"/>
      <c r="BE900" s="128"/>
    </row>
    <row r="901" spans="2:57" s="99" customFormat="1" ht="38.25">
      <c r="B901" s="7" t="s">
        <v>3009</v>
      </c>
      <c r="C901" s="127" t="s">
        <v>3010</v>
      </c>
      <c r="D901" s="127" t="s">
        <v>3007</v>
      </c>
      <c r="E901" s="127" t="s">
        <v>3011</v>
      </c>
      <c r="F901" s="44"/>
      <c r="G901" s="11" t="s">
        <v>480</v>
      </c>
      <c r="H901" s="56">
        <v>20</v>
      </c>
      <c r="I901" s="20">
        <v>129928.57</v>
      </c>
      <c r="J901" s="1"/>
      <c r="K901" s="37"/>
      <c r="L901" s="37"/>
      <c r="M901" s="37"/>
      <c r="N901" s="37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47"/>
      <c r="AG901" s="47"/>
      <c r="AH901" s="47"/>
      <c r="AI901" s="47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128"/>
      <c r="BC901" s="128"/>
      <c r="BD901" s="128"/>
      <c r="BE901" s="128"/>
    </row>
    <row r="902" spans="2:57" s="128" customFormat="1" ht="38.25">
      <c r="B902" s="7" t="s">
        <v>3012</v>
      </c>
      <c r="C902" s="127" t="s">
        <v>3013</v>
      </c>
      <c r="D902" s="127" t="s">
        <v>3007</v>
      </c>
      <c r="E902" s="127" t="s">
        <v>3014</v>
      </c>
      <c r="F902" s="44"/>
      <c r="G902" s="11" t="s">
        <v>480</v>
      </c>
      <c r="H902" s="56">
        <v>20</v>
      </c>
      <c r="I902" s="20">
        <v>129928.57</v>
      </c>
      <c r="J902" s="1" t="s">
        <v>4338</v>
      </c>
      <c r="K902" s="37" t="s">
        <v>4177</v>
      </c>
      <c r="L902" s="37"/>
      <c r="M902" s="37">
        <v>2.6</v>
      </c>
      <c r="N902" s="37">
        <v>128571.43</v>
      </c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47"/>
      <c r="AG902" s="47"/>
      <c r="AH902" s="47"/>
      <c r="AI902" s="47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</row>
    <row r="903" spans="2:57" s="152" customFormat="1" ht="38.25">
      <c r="B903" s="7" t="s">
        <v>3015</v>
      </c>
      <c r="C903" s="127" t="s">
        <v>3016</v>
      </c>
      <c r="D903" s="127" t="s">
        <v>3007</v>
      </c>
      <c r="E903" s="127" t="s">
        <v>3017</v>
      </c>
      <c r="F903" s="44"/>
      <c r="G903" s="11" t="s">
        <v>480</v>
      </c>
      <c r="H903" s="56">
        <v>20</v>
      </c>
      <c r="I903" s="20">
        <v>129928.57</v>
      </c>
      <c r="J903" s="1"/>
      <c r="K903" s="37"/>
      <c r="L903" s="37"/>
      <c r="M903" s="37"/>
      <c r="N903" s="37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47"/>
      <c r="AG903" s="47"/>
      <c r="AH903" s="47"/>
      <c r="AI903" s="47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128"/>
      <c r="BC903" s="128"/>
      <c r="BD903" s="128"/>
      <c r="BE903" s="128"/>
    </row>
    <row r="904" spans="2:57" s="47" customFormat="1" ht="38.25">
      <c r="B904" s="7" t="s">
        <v>3018</v>
      </c>
      <c r="C904" s="127" t="s">
        <v>3019</v>
      </c>
      <c r="D904" s="127" t="s">
        <v>3007</v>
      </c>
      <c r="E904" s="127" t="s">
        <v>3020</v>
      </c>
      <c r="F904" s="44"/>
      <c r="G904" s="11" t="s">
        <v>480</v>
      </c>
      <c r="H904" s="56">
        <v>20</v>
      </c>
      <c r="I904" s="20">
        <v>129928.57</v>
      </c>
      <c r="J904" s="1" t="s">
        <v>4338</v>
      </c>
      <c r="K904" s="37" t="s">
        <v>4177</v>
      </c>
      <c r="L904" s="37"/>
      <c r="M904" s="37">
        <v>1.784</v>
      </c>
      <c r="N904" s="37">
        <v>117857.06</v>
      </c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BB904" s="128"/>
      <c r="BC904" s="128"/>
      <c r="BD904" s="128"/>
      <c r="BE904" s="128"/>
    </row>
    <row r="905" spans="2:57" s="47" customFormat="1" ht="38.25">
      <c r="B905" s="7" t="s">
        <v>3021</v>
      </c>
      <c r="C905" s="127" t="s">
        <v>3022</v>
      </c>
      <c r="D905" s="127" t="s">
        <v>3007</v>
      </c>
      <c r="E905" s="127" t="s">
        <v>3023</v>
      </c>
      <c r="F905" s="44"/>
      <c r="G905" s="11" t="s">
        <v>480</v>
      </c>
      <c r="H905" s="56">
        <v>20</v>
      </c>
      <c r="I905" s="20">
        <v>129928.57</v>
      </c>
      <c r="J905" s="1" t="s">
        <v>4338</v>
      </c>
      <c r="K905" s="37" t="s">
        <v>4177</v>
      </c>
      <c r="L905" s="37"/>
      <c r="M905" s="37">
        <v>10.65</v>
      </c>
      <c r="N905" s="37">
        <v>116071.4</v>
      </c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BB905" s="128"/>
      <c r="BC905" s="128"/>
      <c r="BD905" s="128"/>
      <c r="BE905" s="128"/>
    </row>
    <row r="906" spans="2:57" s="47" customFormat="1" ht="38.25">
      <c r="B906" s="7" t="s">
        <v>3024</v>
      </c>
      <c r="C906" s="127" t="s">
        <v>3025</v>
      </c>
      <c r="D906" s="127" t="s">
        <v>3007</v>
      </c>
      <c r="E906" s="127" t="s">
        <v>3026</v>
      </c>
      <c r="F906" s="44"/>
      <c r="G906" s="11" t="s">
        <v>480</v>
      </c>
      <c r="H906" s="56">
        <v>20</v>
      </c>
      <c r="I906" s="20">
        <v>129928.57</v>
      </c>
      <c r="J906" s="1"/>
      <c r="K906" s="37"/>
      <c r="L906" s="37"/>
      <c r="M906" s="37"/>
      <c r="N906" s="37"/>
      <c r="O906" s="8" t="s">
        <v>4426</v>
      </c>
      <c r="P906" s="8" t="s">
        <v>4177</v>
      </c>
      <c r="Q906" s="8"/>
      <c r="R906" s="7">
        <v>3.39</v>
      </c>
      <c r="S906" s="7">
        <v>116071.4</v>
      </c>
      <c r="T906" s="8"/>
      <c r="U906" s="10"/>
      <c r="V906" s="7"/>
      <c r="W906" s="7"/>
      <c r="X906" s="8"/>
      <c r="Y906" s="10"/>
      <c r="Z906" s="7"/>
      <c r="AA906" s="7"/>
      <c r="AB906" s="10"/>
      <c r="AC906" s="10"/>
      <c r="AD906" s="10"/>
      <c r="AE906" s="10"/>
      <c r="BB906" s="128"/>
      <c r="BC906" s="128"/>
      <c r="BD906" s="128"/>
      <c r="BE906" s="128"/>
    </row>
    <row r="907" spans="2:57" s="47" customFormat="1" ht="38.25">
      <c r="B907" s="7" t="s">
        <v>3027</v>
      </c>
      <c r="C907" s="127" t="s">
        <v>3028</v>
      </c>
      <c r="D907" s="127" t="s">
        <v>3007</v>
      </c>
      <c r="E907" s="127" t="s">
        <v>3029</v>
      </c>
      <c r="F907" s="44"/>
      <c r="G907" s="11" t="s">
        <v>480</v>
      </c>
      <c r="H907" s="56">
        <v>20</v>
      </c>
      <c r="I907" s="20">
        <v>129928.57</v>
      </c>
      <c r="J907" s="1" t="s">
        <v>4338</v>
      </c>
      <c r="K907" s="37" t="s">
        <v>4177</v>
      </c>
      <c r="L907" s="37"/>
      <c r="M907" s="37">
        <v>1.7</v>
      </c>
      <c r="N907" s="37">
        <v>126785.71</v>
      </c>
      <c r="O907" s="8" t="s">
        <v>4426</v>
      </c>
      <c r="P907" s="8" t="s">
        <v>4177</v>
      </c>
      <c r="Q907" s="8"/>
      <c r="R907" s="7">
        <v>4.8</v>
      </c>
      <c r="S907" s="7">
        <v>113346.3</v>
      </c>
      <c r="T907" s="8"/>
      <c r="U907" s="10"/>
      <c r="V907" s="7"/>
      <c r="W907" s="7"/>
      <c r="X907" s="8"/>
      <c r="Y907" s="10"/>
      <c r="Z907" s="7"/>
      <c r="AA907" s="7"/>
      <c r="AB907" s="10"/>
      <c r="AC907" s="10"/>
      <c r="AD907" s="10"/>
      <c r="AE907" s="10"/>
      <c r="BB907" s="128"/>
      <c r="BC907" s="128"/>
      <c r="BD907" s="128"/>
      <c r="BE907" s="128"/>
    </row>
    <row r="908" spans="2:57" s="47" customFormat="1" ht="38.25">
      <c r="B908" s="7" t="s">
        <v>3030</v>
      </c>
      <c r="C908" s="127" t="s">
        <v>3031</v>
      </c>
      <c r="D908" s="127" t="s">
        <v>3007</v>
      </c>
      <c r="E908" s="127" t="s">
        <v>3032</v>
      </c>
      <c r="F908" s="44"/>
      <c r="G908" s="11" t="s">
        <v>480</v>
      </c>
      <c r="H908" s="56">
        <v>20</v>
      </c>
      <c r="I908" s="20">
        <v>129928.57</v>
      </c>
      <c r="J908" s="1" t="s">
        <v>4338</v>
      </c>
      <c r="K908" s="37" t="s">
        <v>4177</v>
      </c>
      <c r="L908" s="37"/>
      <c r="M908" s="37">
        <v>0.73799999999999999</v>
      </c>
      <c r="N908" s="37">
        <v>126785.71</v>
      </c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BB908" s="128"/>
      <c r="BC908" s="128"/>
      <c r="BD908" s="128"/>
      <c r="BE908" s="128"/>
    </row>
    <row r="909" spans="2:57" s="47" customFormat="1" ht="38.25">
      <c r="B909" s="7" t="s">
        <v>3033</v>
      </c>
      <c r="C909" s="127" t="s">
        <v>3034</v>
      </c>
      <c r="D909" s="127" t="s">
        <v>3007</v>
      </c>
      <c r="E909" s="127" t="s">
        <v>3035</v>
      </c>
      <c r="F909" s="44"/>
      <c r="G909" s="11" t="s">
        <v>480</v>
      </c>
      <c r="H909" s="56">
        <v>20</v>
      </c>
      <c r="I909" s="20">
        <v>129928.57</v>
      </c>
      <c r="J909" s="1" t="s">
        <v>4338</v>
      </c>
      <c r="K909" s="37" t="s">
        <v>4177</v>
      </c>
      <c r="L909" s="37"/>
      <c r="M909" s="37">
        <v>1.1299999999999999</v>
      </c>
      <c r="N909" s="37">
        <v>128571.43</v>
      </c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BB909" s="51"/>
      <c r="BC909" s="51"/>
      <c r="BD909" s="51"/>
      <c r="BE909" s="51"/>
    </row>
    <row r="910" spans="2:57" s="47" customFormat="1" ht="38.25">
      <c r="B910" s="7" t="s">
        <v>3036</v>
      </c>
      <c r="C910" s="127" t="s">
        <v>3037</v>
      </c>
      <c r="D910" s="127" t="s">
        <v>3007</v>
      </c>
      <c r="E910" s="127" t="s">
        <v>3038</v>
      </c>
      <c r="F910" s="44"/>
      <c r="G910" s="11" t="s">
        <v>480</v>
      </c>
      <c r="H910" s="56">
        <v>20</v>
      </c>
      <c r="I910" s="20">
        <v>129928.57</v>
      </c>
      <c r="J910" s="1" t="s">
        <v>4338</v>
      </c>
      <c r="K910" s="37" t="s">
        <v>4177</v>
      </c>
      <c r="L910" s="37"/>
      <c r="M910" s="37">
        <v>2.87</v>
      </c>
      <c r="N910" s="37">
        <v>117857.04</v>
      </c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BB910" s="51"/>
      <c r="BC910" s="51"/>
      <c r="BD910" s="51"/>
      <c r="BE910" s="51"/>
    </row>
    <row r="911" spans="2:57" s="47" customFormat="1" ht="38.25">
      <c r="B911" s="7" t="s">
        <v>3039</v>
      </c>
      <c r="C911" s="127" t="s">
        <v>3040</v>
      </c>
      <c r="D911" s="127" t="s">
        <v>3007</v>
      </c>
      <c r="E911" s="127" t="s">
        <v>3041</v>
      </c>
      <c r="F911" s="44"/>
      <c r="G911" s="11" t="s">
        <v>480</v>
      </c>
      <c r="H911" s="209">
        <v>20</v>
      </c>
      <c r="I911" s="20">
        <v>200000</v>
      </c>
      <c r="J911" s="1"/>
      <c r="K911" s="37"/>
      <c r="L911" s="37"/>
      <c r="M911" s="37"/>
      <c r="N911" s="37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BB911" s="51"/>
      <c r="BC911" s="51"/>
      <c r="BD911" s="51"/>
      <c r="BE911" s="51"/>
    </row>
    <row r="912" spans="2:57" s="47" customFormat="1" ht="38.25">
      <c r="B912" s="7" t="s">
        <v>3042</v>
      </c>
      <c r="C912" s="25" t="s">
        <v>3043</v>
      </c>
      <c r="D912" s="25" t="s">
        <v>3007</v>
      </c>
      <c r="E912" s="25" t="s">
        <v>3044</v>
      </c>
      <c r="F912" s="44"/>
      <c r="G912" s="11" t="s">
        <v>480</v>
      </c>
      <c r="H912" s="56">
        <v>20</v>
      </c>
      <c r="I912" s="20">
        <v>200000</v>
      </c>
      <c r="J912" s="1" t="s">
        <v>4338</v>
      </c>
      <c r="K912" s="37" t="s">
        <v>4177</v>
      </c>
      <c r="L912" s="37"/>
      <c r="M912" s="37">
        <v>3.7589999999999999</v>
      </c>
      <c r="N912" s="37">
        <v>303571.43</v>
      </c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BB912" s="51"/>
      <c r="BC912" s="51"/>
      <c r="BD912" s="51"/>
      <c r="BE912" s="51"/>
    </row>
    <row r="913" spans="2:57" s="47" customFormat="1" ht="38.25">
      <c r="B913" s="7" t="s">
        <v>3045</v>
      </c>
      <c r="C913" s="127" t="s">
        <v>3046</v>
      </c>
      <c r="D913" s="127" t="s">
        <v>3007</v>
      </c>
      <c r="E913" s="127" t="s">
        <v>3047</v>
      </c>
      <c r="F913" s="44"/>
      <c r="G913" s="11" t="s">
        <v>480</v>
      </c>
      <c r="H913" s="210">
        <v>20</v>
      </c>
      <c r="I913" s="20">
        <v>122000</v>
      </c>
      <c r="J913" s="1" t="s">
        <v>4338</v>
      </c>
      <c r="K913" s="37" t="s">
        <v>4177</v>
      </c>
      <c r="L913" s="37"/>
      <c r="M913" s="37">
        <v>0.78</v>
      </c>
      <c r="N913" s="37">
        <v>116071.42</v>
      </c>
      <c r="O913" s="8" t="s">
        <v>4446</v>
      </c>
      <c r="P913" s="8" t="s">
        <v>4191</v>
      </c>
      <c r="Q913" s="8"/>
      <c r="R913" s="7">
        <v>14.63</v>
      </c>
      <c r="S913" s="7">
        <v>101696.4</v>
      </c>
      <c r="T913" s="8"/>
      <c r="U913" s="10"/>
      <c r="V913" s="7"/>
      <c r="W913" s="7"/>
      <c r="X913" s="8"/>
      <c r="Y913" s="10"/>
      <c r="Z913" s="7"/>
      <c r="AA913" s="7"/>
      <c r="AB913" s="10"/>
      <c r="AC913" s="10"/>
      <c r="AD913" s="10"/>
      <c r="AE913" s="10"/>
      <c r="BB913" s="51"/>
      <c r="BC913" s="51"/>
      <c r="BD913" s="51"/>
      <c r="BE913" s="51"/>
    </row>
    <row r="914" spans="2:57" s="47" customFormat="1" ht="38.25">
      <c r="B914" s="7" t="s">
        <v>3048</v>
      </c>
      <c r="C914" s="127" t="s">
        <v>3049</v>
      </c>
      <c r="D914" s="127" t="s">
        <v>3007</v>
      </c>
      <c r="E914" s="211" t="s">
        <v>3050</v>
      </c>
      <c r="F914" s="44"/>
      <c r="G914" s="11" t="s">
        <v>480</v>
      </c>
      <c r="H914" s="56">
        <v>20</v>
      </c>
      <c r="I914" s="20">
        <v>122000</v>
      </c>
      <c r="J914" s="1" t="s">
        <v>4338</v>
      </c>
      <c r="K914" s="37" t="s">
        <v>4177</v>
      </c>
      <c r="L914" s="37"/>
      <c r="M914" s="37">
        <v>2.2000000000000002</v>
      </c>
      <c r="N914" s="37">
        <v>114285.71</v>
      </c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BB914" s="51"/>
      <c r="BC914" s="51"/>
      <c r="BD914" s="51"/>
      <c r="BE914" s="51"/>
    </row>
    <row r="915" spans="2:57" s="47" customFormat="1" ht="38.25">
      <c r="B915" s="7" t="s">
        <v>3051</v>
      </c>
      <c r="C915" s="127" t="s">
        <v>3052</v>
      </c>
      <c r="D915" s="127" t="s">
        <v>3007</v>
      </c>
      <c r="E915" s="211" t="s">
        <v>3053</v>
      </c>
      <c r="F915" s="44"/>
      <c r="G915" s="11" t="s">
        <v>480</v>
      </c>
      <c r="H915" s="209">
        <v>20</v>
      </c>
      <c r="I915" s="20">
        <v>122000</v>
      </c>
      <c r="J915" s="1"/>
      <c r="K915" s="37"/>
      <c r="L915" s="37"/>
      <c r="M915" s="37"/>
      <c r="N915" s="37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BB915" s="51"/>
      <c r="BC915" s="51"/>
      <c r="BD915" s="51"/>
      <c r="BE915" s="51"/>
    </row>
    <row r="916" spans="2:57" s="47" customFormat="1" ht="38.25">
      <c r="B916" s="7" t="s">
        <v>3054</v>
      </c>
      <c r="C916" s="127" t="s">
        <v>3055</v>
      </c>
      <c r="D916" s="127" t="s">
        <v>3007</v>
      </c>
      <c r="E916" s="211" t="s">
        <v>3056</v>
      </c>
      <c r="F916" s="44"/>
      <c r="G916" s="11" t="s">
        <v>480</v>
      </c>
      <c r="H916" s="210">
        <v>20</v>
      </c>
      <c r="I916" s="20">
        <v>122000</v>
      </c>
      <c r="J916" s="1" t="s">
        <v>4338</v>
      </c>
      <c r="K916" s="37" t="s">
        <v>4177</v>
      </c>
      <c r="L916" s="37"/>
      <c r="M916" s="37">
        <v>5.8</v>
      </c>
      <c r="N916" s="37">
        <v>114728.74</v>
      </c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BB916" s="128"/>
      <c r="BC916" s="128"/>
      <c r="BD916" s="128"/>
      <c r="BE916" s="128"/>
    </row>
    <row r="917" spans="2:57" s="47" customFormat="1" ht="38.25">
      <c r="B917" s="7" t="s">
        <v>3057</v>
      </c>
      <c r="C917" s="127" t="s">
        <v>3058</v>
      </c>
      <c r="D917" s="127" t="s">
        <v>3007</v>
      </c>
      <c r="E917" s="211" t="s">
        <v>3059</v>
      </c>
      <c r="F917" s="44"/>
      <c r="G917" s="11" t="s">
        <v>480</v>
      </c>
      <c r="H917" s="56">
        <v>20</v>
      </c>
      <c r="I917" s="20">
        <v>122000</v>
      </c>
      <c r="J917" s="1"/>
      <c r="K917" s="37"/>
      <c r="L917" s="37"/>
      <c r="M917" s="37"/>
      <c r="N917" s="37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BB917" s="128"/>
      <c r="BC917" s="128"/>
      <c r="BD917" s="128"/>
      <c r="BE917" s="128"/>
    </row>
    <row r="918" spans="2:57" s="47" customFormat="1" ht="38.25">
      <c r="B918" s="7" t="s">
        <v>3060</v>
      </c>
      <c r="C918" s="127" t="s">
        <v>3061</v>
      </c>
      <c r="D918" s="127" t="s">
        <v>3007</v>
      </c>
      <c r="E918" s="127" t="s">
        <v>3062</v>
      </c>
      <c r="F918" s="44"/>
      <c r="G918" s="11" t="s">
        <v>480</v>
      </c>
      <c r="H918" s="56">
        <v>20</v>
      </c>
      <c r="I918" s="212">
        <v>1100000</v>
      </c>
      <c r="J918" s="1" t="s">
        <v>4338</v>
      </c>
      <c r="K918" s="37" t="s">
        <v>4177</v>
      </c>
      <c r="L918" s="37"/>
      <c r="M918" s="37">
        <v>0.01</v>
      </c>
      <c r="N918" s="37">
        <v>1210142.8999999999</v>
      </c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BB918" s="128"/>
      <c r="BC918" s="128"/>
      <c r="BD918" s="128"/>
      <c r="BE918" s="128"/>
    </row>
    <row r="919" spans="2:57" s="47" customFormat="1" ht="76.5">
      <c r="B919" s="7" t="s">
        <v>3063</v>
      </c>
      <c r="C919" s="68" t="s">
        <v>3064</v>
      </c>
      <c r="D919" s="44" t="s">
        <v>3065</v>
      </c>
      <c r="E919" s="44" t="s">
        <v>3066</v>
      </c>
      <c r="F919" s="25" t="s">
        <v>3067</v>
      </c>
      <c r="G919" s="26" t="s">
        <v>51</v>
      </c>
      <c r="H919" s="10">
        <v>9</v>
      </c>
      <c r="I919" s="19">
        <v>141240</v>
      </c>
      <c r="J919" s="1" t="s">
        <v>4332</v>
      </c>
      <c r="K919" s="37" t="s">
        <v>4177</v>
      </c>
      <c r="L919" s="37"/>
      <c r="M919" s="37">
        <v>2</v>
      </c>
      <c r="N919" s="37">
        <v>135696</v>
      </c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51"/>
      <c r="AG919" s="51"/>
      <c r="AH919" s="51"/>
      <c r="AI919" s="51"/>
      <c r="AJ919" s="51"/>
      <c r="AK919" s="51"/>
      <c r="AL919" s="51"/>
      <c r="AM919" s="51"/>
      <c r="AN919" s="51"/>
      <c r="AO919" s="51"/>
      <c r="AP919" s="51"/>
      <c r="AQ919" s="51"/>
      <c r="AR919" s="51"/>
      <c r="AS919" s="51"/>
      <c r="AT919" s="51"/>
      <c r="AU919" s="51"/>
      <c r="AV919" s="51"/>
      <c r="AW919" s="51"/>
      <c r="AX919" s="51"/>
      <c r="AY919" s="51"/>
      <c r="AZ919" s="51"/>
      <c r="BA919" s="51"/>
      <c r="BB919" s="128"/>
      <c r="BC919" s="128"/>
      <c r="BD919" s="128"/>
      <c r="BE919" s="128"/>
    </row>
    <row r="920" spans="2:57" s="47" customFormat="1" ht="51">
      <c r="B920" s="7" t="s">
        <v>3068</v>
      </c>
      <c r="C920" s="68" t="s">
        <v>3069</v>
      </c>
      <c r="D920" s="44" t="s">
        <v>3070</v>
      </c>
      <c r="E920" s="44" t="s">
        <v>3071</v>
      </c>
      <c r="F920" s="25" t="s">
        <v>3072</v>
      </c>
      <c r="G920" s="26" t="s">
        <v>51</v>
      </c>
      <c r="H920" s="10">
        <v>9</v>
      </c>
      <c r="I920" s="213">
        <v>333834</v>
      </c>
      <c r="J920" s="1" t="s">
        <v>4332</v>
      </c>
      <c r="K920" s="37" t="s">
        <v>4177</v>
      </c>
      <c r="L920" s="37"/>
      <c r="M920" s="37">
        <v>2</v>
      </c>
      <c r="N920" s="37">
        <v>313540</v>
      </c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51"/>
      <c r="AG920" s="51"/>
      <c r="AH920" s="51"/>
      <c r="AI920" s="51"/>
      <c r="AJ920" s="51"/>
      <c r="AK920" s="51"/>
      <c r="AL920" s="51"/>
      <c r="AM920" s="51"/>
      <c r="AN920" s="51"/>
      <c r="AO920" s="51"/>
      <c r="AP920" s="51"/>
      <c r="AQ920" s="51"/>
      <c r="AR920" s="51"/>
      <c r="AS920" s="51"/>
      <c r="AT920" s="51"/>
      <c r="AU920" s="51"/>
      <c r="AV920" s="51"/>
      <c r="AW920" s="51"/>
      <c r="AX920" s="51"/>
      <c r="AY920" s="51"/>
      <c r="AZ920" s="51"/>
      <c r="BA920" s="51"/>
      <c r="BB920" s="128"/>
      <c r="BC920" s="128"/>
      <c r="BD920" s="128"/>
      <c r="BE920" s="128"/>
    </row>
    <row r="921" spans="2:57" s="47" customFormat="1" ht="38.25">
      <c r="B921" s="7" t="s">
        <v>3073</v>
      </c>
      <c r="C921" s="48" t="s">
        <v>3074</v>
      </c>
      <c r="D921" s="72" t="s">
        <v>3075</v>
      </c>
      <c r="E921" s="72" t="s">
        <v>3076</v>
      </c>
      <c r="F921" s="25" t="s">
        <v>3077</v>
      </c>
      <c r="G921" s="26" t="s">
        <v>51</v>
      </c>
      <c r="H921" s="10">
        <v>8</v>
      </c>
      <c r="I921" s="213">
        <v>13375</v>
      </c>
      <c r="J921" s="1"/>
      <c r="K921" s="37"/>
      <c r="L921" s="37"/>
      <c r="M921" s="37"/>
      <c r="N921" s="37"/>
      <c r="O921" s="8" t="s">
        <v>4178</v>
      </c>
      <c r="P921" s="8" t="s">
        <v>4177</v>
      </c>
      <c r="Q921" s="8"/>
      <c r="R921" s="7">
        <v>13</v>
      </c>
      <c r="S921" s="7">
        <v>12000</v>
      </c>
      <c r="T921" s="8" t="s">
        <v>4181</v>
      </c>
      <c r="U921" s="8" t="s">
        <v>4177</v>
      </c>
      <c r="V921" s="7">
        <v>15</v>
      </c>
      <c r="W921" s="7">
        <v>10320.700000000001</v>
      </c>
      <c r="X921" s="8"/>
      <c r="Y921" s="10"/>
      <c r="Z921" s="7"/>
      <c r="AA921" s="7"/>
      <c r="AB921" s="10"/>
      <c r="AC921" s="10"/>
      <c r="AD921" s="10"/>
      <c r="AE921" s="10"/>
      <c r="AF921" s="51"/>
      <c r="AG921" s="51"/>
      <c r="AH921" s="51"/>
      <c r="AI921" s="51"/>
      <c r="AJ921" s="51"/>
      <c r="AK921" s="51"/>
      <c r="AL921" s="51"/>
      <c r="AM921" s="51"/>
      <c r="AN921" s="51"/>
      <c r="AO921" s="51"/>
      <c r="AP921" s="51"/>
      <c r="AQ921" s="51"/>
      <c r="AR921" s="51"/>
      <c r="AS921" s="51"/>
      <c r="AT921" s="51"/>
      <c r="AU921" s="51"/>
      <c r="AV921" s="51"/>
      <c r="AW921" s="51"/>
      <c r="AX921" s="51"/>
      <c r="AY921" s="51"/>
      <c r="AZ921" s="51"/>
      <c r="BA921" s="51"/>
      <c r="BB921" s="128"/>
      <c r="BC921" s="128"/>
      <c r="BD921" s="128"/>
      <c r="BE921" s="128"/>
    </row>
    <row r="922" spans="2:57" s="47" customFormat="1" ht="51">
      <c r="B922" s="7" t="s">
        <v>3078</v>
      </c>
      <c r="C922" s="25" t="s">
        <v>3079</v>
      </c>
      <c r="D922" s="25" t="s">
        <v>3080</v>
      </c>
      <c r="E922" s="25" t="s">
        <v>3081</v>
      </c>
      <c r="F922" s="83" t="s">
        <v>273</v>
      </c>
      <c r="G922" s="8" t="s">
        <v>125</v>
      </c>
      <c r="H922" s="8">
        <v>2</v>
      </c>
      <c r="I922" s="20">
        <v>17876</v>
      </c>
      <c r="J922" s="1" t="s">
        <v>4306</v>
      </c>
      <c r="K922" s="37" t="s">
        <v>4177</v>
      </c>
      <c r="L922" s="37"/>
      <c r="M922" s="37">
        <v>2</v>
      </c>
      <c r="N922" s="37">
        <v>1659.82</v>
      </c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BB922" s="128"/>
      <c r="BC922" s="128"/>
      <c r="BD922" s="128"/>
      <c r="BE922" s="128"/>
    </row>
    <row r="923" spans="2:57" s="47" customFormat="1" ht="51">
      <c r="B923" s="7" t="s">
        <v>3082</v>
      </c>
      <c r="C923" s="54" t="s">
        <v>3083</v>
      </c>
      <c r="D923" s="54" t="s">
        <v>3084</v>
      </c>
      <c r="E923" s="54" t="s">
        <v>3085</v>
      </c>
      <c r="F923" s="25"/>
      <c r="G923" s="8" t="s">
        <v>125</v>
      </c>
      <c r="H923" s="56">
        <v>100</v>
      </c>
      <c r="I923" s="214">
        <v>788</v>
      </c>
      <c r="J923" s="1"/>
      <c r="K923" s="37"/>
      <c r="L923" s="37"/>
      <c r="M923" s="37"/>
      <c r="N923" s="37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BB923" s="128"/>
      <c r="BC923" s="128"/>
      <c r="BD923" s="128"/>
      <c r="BE923" s="128"/>
    </row>
    <row r="924" spans="2:57" s="47" customFormat="1" ht="51">
      <c r="B924" s="7" t="s">
        <v>3086</v>
      </c>
      <c r="C924" s="25" t="s">
        <v>3087</v>
      </c>
      <c r="D924" s="25" t="s">
        <v>3084</v>
      </c>
      <c r="E924" s="25" t="s">
        <v>3088</v>
      </c>
      <c r="F924" s="83" t="s">
        <v>3089</v>
      </c>
      <c r="G924" s="8" t="s">
        <v>125</v>
      </c>
      <c r="H924" s="8">
        <v>0.5</v>
      </c>
      <c r="I924" s="215">
        <v>722</v>
      </c>
      <c r="J924" s="1"/>
      <c r="K924" s="37"/>
      <c r="L924" s="37"/>
      <c r="M924" s="37"/>
      <c r="N924" s="37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BB924" s="51"/>
      <c r="BC924" s="51"/>
      <c r="BD924" s="51"/>
      <c r="BE924" s="51"/>
    </row>
    <row r="925" spans="2:57" s="47" customFormat="1" ht="38.25">
      <c r="B925" s="7" t="s">
        <v>3090</v>
      </c>
      <c r="C925" s="48" t="s">
        <v>3091</v>
      </c>
      <c r="D925" s="25" t="s">
        <v>3092</v>
      </c>
      <c r="E925" s="25" t="s">
        <v>3092</v>
      </c>
      <c r="F925" s="25" t="s">
        <v>3093</v>
      </c>
      <c r="G925" s="26" t="s">
        <v>51</v>
      </c>
      <c r="H925" s="10">
        <v>30</v>
      </c>
      <c r="I925" s="19">
        <v>7109</v>
      </c>
      <c r="J925" s="1" t="s">
        <v>4389</v>
      </c>
      <c r="K925" s="37" t="s">
        <v>4177</v>
      </c>
      <c r="L925" s="37"/>
      <c r="M925" s="37">
        <v>8</v>
      </c>
      <c r="N925" s="37">
        <v>6750</v>
      </c>
      <c r="O925" s="8" t="s">
        <v>4178</v>
      </c>
      <c r="P925" s="8" t="s">
        <v>4177</v>
      </c>
      <c r="Q925" s="8"/>
      <c r="R925" s="7">
        <v>38</v>
      </c>
      <c r="S925" s="7">
        <v>7000</v>
      </c>
      <c r="T925" s="8"/>
      <c r="U925" s="10"/>
      <c r="V925" s="7"/>
      <c r="W925" s="7"/>
      <c r="X925" s="8"/>
      <c r="Y925" s="10"/>
      <c r="Z925" s="7"/>
      <c r="AA925" s="7"/>
      <c r="AB925" s="10"/>
      <c r="AC925" s="10"/>
      <c r="AD925" s="10"/>
      <c r="AE925" s="10"/>
      <c r="AF925" s="51"/>
      <c r="AG925" s="51"/>
      <c r="AH925" s="51"/>
      <c r="AI925" s="51"/>
      <c r="AJ925" s="51"/>
      <c r="AK925" s="51"/>
      <c r="AL925" s="51"/>
      <c r="AM925" s="51"/>
      <c r="AN925" s="51"/>
      <c r="AO925" s="51"/>
      <c r="AP925" s="51"/>
      <c r="AQ925" s="51"/>
      <c r="AR925" s="51"/>
      <c r="AS925" s="51"/>
      <c r="AT925" s="51"/>
      <c r="AU925" s="51"/>
      <c r="AV925" s="51"/>
      <c r="AW925" s="51"/>
      <c r="AX925" s="51"/>
      <c r="AY925" s="51"/>
      <c r="AZ925" s="51"/>
      <c r="BA925" s="51"/>
      <c r="BB925" s="128"/>
      <c r="BC925" s="128"/>
      <c r="BD925" s="128"/>
      <c r="BE925" s="128"/>
    </row>
    <row r="926" spans="2:57" s="47" customFormat="1" ht="51">
      <c r="B926" s="7" t="s">
        <v>3094</v>
      </c>
      <c r="C926" s="63" t="s">
        <v>3095</v>
      </c>
      <c r="D926" s="50" t="s">
        <v>3096</v>
      </c>
      <c r="E926" s="50" t="s">
        <v>3097</v>
      </c>
      <c r="F926" s="25" t="s">
        <v>3098</v>
      </c>
      <c r="G926" s="8" t="s">
        <v>125</v>
      </c>
      <c r="H926" s="56">
        <v>25</v>
      </c>
      <c r="I926" s="76">
        <v>522.16</v>
      </c>
      <c r="J926" s="1" t="s">
        <v>4306</v>
      </c>
      <c r="K926" s="37" t="s">
        <v>4177</v>
      </c>
      <c r="L926" s="37"/>
      <c r="M926" s="37">
        <v>25</v>
      </c>
      <c r="N926" s="37">
        <v>464.29</v>
      </c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BB926" s="128"/>
      <c r="BC926" s="128"/>
      <c r="BD926" s="128"/>
      <c r="BE926" s="128"/>
    </row>
    <row r="927" spans="2:57" s="47" customFormat="1" ht="25.5">
      <c r="B927" s="7" t="s">
        <v>3099</v>
      </c>
      <c r="C927" s="25" t="s">
        <v>3100</v>
      </c>
      <c r="D927" s="25" t="s">
        <v>3101</v>
      </c>
      <c r="E927" s="25" t="s">
        <v>3102</v>
      </c>
      <c r="F927" s="44"/>
      <c r="G927" s="26" t="s">
        <v>853</v>
      </c>
      <c r="H927" s="7">
        <v>5</v>
      </c>
      <c r="I927" s="39">
        <v>1400</v>
      </c>
      <c r="J927" s="1"/>
      <c r="K927" s="37"/>
      <c r="L927" s="37"/>
      <c r="M927" s="37"/>
      <c r="N927" s="37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  <c r="AX927" s="69"/>
      <c r="AY927" s="69"/>
      <c r="AZ927" s="69"/>
      <c r="BA927" s="69"/>
      <c r="BB927" s="128"/>
      <c r="BC927" s="128"/>
      <c r="BD927" s="128"/>
      <c r="BE927" s="128"/>
    </row>
    <row r="928" spans="2:57" s="47" customFormat="1" ht="25.5">
      <c r="B928" s="7" t="s">
        <v>3103</v>
      </c>
      <c r="C928" s="25" t="s">
        <v>3104</v>
      </c>
      <c r="D928" s="25" t="s">
        <v>3105</v>
      </c>
      <c r="E928" s="25" t="s">
        <v>3105</v>
      </c>
      <c r="F928" s="44" t="s">
        <v>1189</v>
      </c>
      <c r="G928" s="26" t="s">
        <v>51</v>
      </c>
      <c r="H928" s="7">
        <v>50</v>
      </c>
      <c r="I928" s="213">
        <v>1300</v>
      </c>
      <c r="J928" s="1"/>
      <c r="K928" s="37"/>
      <c r="L928" s="37"/>
      <c r="M928" s="37"/>
      <c r="N928" s="37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69"/>
      <c r="AY928" s="69"/>
      <c r="AZ928" s="69"/>
      <c r="BA928" s="69"/>
      <c r="BB928" s="128"/>
      <c r="BC928" s="128"/>
      <c r="BD928" s="128"/>
      <c r="BE928" s="128"/>
    </row>
    <row r="929" spans="2:57" s="47" customFormat="1" ht="38.25">
      <c r="B929" s="7" t="s">
        <v>3106</v>
      </c>
      <c r="C929" s="25" t="s">
        <v>3104</v>
      </c>
      <c r="D929" s="25" t="s">
        <v>3105</v>
      </c>
      <c r="E929" s="25" t="s">
        <v>3105</v>
      </c>
      <c r="F929" s="44" t="s">
        <v>1189</v>
      </c>
      <c r="G929" s="26" t="s">
        <v>51</v>
      </c>
      <c r="H929" s="7">
        <v>6</v>
      </c>
      <c r="I929" s="213">
        <v>1460</v>
      </c>
      <c r="J929" s="1"/>
      <c r="K929" s="37"/>
      <c r="L929" s="37"/>
      <c r="M929" s="37"/>
      <c r="N929" s="37"/>
      <c r="O929" s="8"/>
      <c r="P929" s="8"/>
      <c r="Q929" s="8"/>
      <c r="R929" s="7"/>
      <c r="S929" s="7"/>
      <c r="T929" s="8" t="s">
        <v>4447</v>
      </c>
      <c r="U929" s="8" t="s">
        <v>4177</v>
      </c>
      <c r="V929" s="7">
        <v>7</v>
      </c>
      <c r="W929" s="7">
        <v>700</v>
      </c>
      <c r="X929" s="8"/>
      <c r="Y929" s="10"/>
      <c r="Z929" s="7"/>
      <c r="AA929" s="7"/>
      <c r="AB929" s="10"/>
      <c r="AC929" s="10"/>
      <c r="AD929" s="10"/>
      <c r="AE929" s="10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69"/>
      <c r="AY929" s="69"/>
      <c r="AZ929" s="69"/>
      <c r="BA929" s="69"/>
      <c r="BB929" s="51"/>
      <c r="BC929" s="51"/>
      <c r="BD929" s="51"/>
      <c r="BE929" s="51"/>
    </row>
    <row r="930" spans="2:57" s="47" customFormat="1" ht="25.5">
      <c r="B930" s="7" t="s">
        <v>3107</v>
      </c>
      <c r="C930" s="25" t="s">
        <v>3104</v>
      </c>
      <c r="D930" s="25" t="s">
        <v>3105</v>
      </c>
      <c r="E930" s="25" t="s">
        <v>3105</v>
      </c>
      <c r="F930" s="44" t="s">
        <v>1189</v>
      </c>
      <c r="G930" s="26" t="s">
        <v>51</v>
      </c>
      <c r="H930" s="7">
        <v>10</v>
      </c>
      <c r="I930" s="19">
        <v>1200</v>
      </c>
      <c r="J930" s="1"/>
      <c r="K930" s="37"/>
      <c r="L930" s="37"/>
      <c r="M930" s="37"/>
      <c r="N930" s="37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51"/>
      <c r="BC930" s="51"/>
      <c r="BD930" s="51"/>
      <c r="BE930" s="51"/>
    </row>
    <row r="931" spans="2:57" s="47" customFormat="1" ht="25.5">
      <c r="B931" s="7" t="s">
        <v>3108</v>
      </c>
      <c r="C931" s="25" t="s">
        <v>3104</v>
      </c>
      <c r="D931" s="25" t="s">
        <v>3105</v>
      </c>
      <c r="E931" s="25" t="s">
        <v>3105</v>
      </c>
      <c r="F931" s="44" t="s">
        <v>1189</v>
      </c>
      <c r="G931" s="26" t="s">
        <v>51</v>
      </c>
      <c r="H931" s="7">
        <v>20</v>
      </c>
      <c r="I931" s="19">
        <v>1350</v>
      </c>
      <c r="J931" s="1" t="s">
        <v>4312</v>
      </c>
      <c r="K931" s="37" t="s">
        <v>4204</v>
      </c>
      <c r="L931" s="37">
        <v>8</v>
      </c>
      <c r="M931" s="37">
        <v>1350</v>
      </c>
      <c r="N931" s="37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69"/>
      <c r="BB931" s="128"/>
      <c r="BC931" s="128"/>
      <c r="BD931" s="128"/>
      <c r="BE931" s="128"/>
    </row>
    <row r="932" spans="2:57" s="47" customFormat="1" ht="25.5">
      <c r="B932" s="7" t="s">
        <v>3109</v>
      </c>
      <c r="C932" s="25" t="s">
        <v>3104</v>
      </c>
      <c r="D932" s="25" t="s">
        <v>3105</v>
      </c>
      <c r="E932" s="25" t="s">
        <v>3105</v>
      </c>
      <c r="F932" s="44" t="s">
        <v>3110</v>
      </c>
      <c r="G932" s="26" t="s">
        <v>51</v>
      </c>
      <c r="H932" s="7">
        <v>10</v>
      </c>
      <c r="I932" s="19">
        <v>1200</v>
      </c>
      <c r="J932" s="1"/>
      <c r="K932" s="37"/>
      <c r="L932" s="37"/>
      <c r="M932" s="37"/>
      <c r="N932" s="37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69"/>
      <c r="BB932" s="51"/>
      <c r="BC932" s="51"/>
      <c r="BD932" s="51"/>
      <c r="BE932" s="51"/>
    </row>
    <row r="933" spans="2:57" s="47" customFormat="1" ht="25.5">
      <c r="B933" s="7" t="s">
        <v>3111</v>
      </c>
      <c r="C933" s="25" t="s">
        <v>3112</v>
      </c>
      <c r="D933" s="25" t="s">
        <v>3113</v>
      </c>
      <c r="E933" s="25" t="s">
        <v>3114</v>
      </c>
      <c r="F933" s="44"/>
      <c r="G933" s="26" t="s">
        <v>51</v>
      </c>
      <c r="H933" s="7">
        <v>1</v>
      </c>
      <c r="I933" s="19">
        <v>35840</v>
      </c>
      <c r="J933" s="1"/>
      <c r="K933" s="37"/>
      <c r="L933" s="37"/>
      <c r="M933" s="37"/>
      <c r="N933" s="37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69"/>
      <c r="BB933" s="51"/>
      <c r="BC933" s="51"/>
      <c r="BD933" s="51"/>
      <c r="BE933" s="51"/>
    </row>
    <row r="934" spans="2:57" s="47" customFormat="1" ht="38.25">
      <c r="B934" s="7" t="s">
        <v>3115</v>
      </c>
      <c r="C934" s="54" t="s">
        <v>3116</v>
      </c>
      <c r="D934" s="54" t="s">
        <v>3117</v>
      </c>
      <c r="E934" s="54" t="s">
        <v>3118</v>
      </c>
      <c r="F934" s="25" t="s">
        <v>3119</v>
      </c>
      <c r="G934" s="13" t="s">
        <v>125</v>
      </c>
      <c r="H934" s="56">
        <v>200</v>
      </c>
      <c r="I934" s="20">
        <v>459</v>
      </c>
      <c r="J934" s="1"/>
      <c r="K934" s="37"/>
      <c r="L934" s="37"/>
      <c r="M934" s="37"/>
      <c r="N934" s="37"/>
      <c r="O934" s="8" t="s">
        <v>4192</v>
      </c>
      <c r="P934" s="8" t="s">
        <v>4177</v>
      </c>
      <c r="Q934" s="8"/>
      <c r="R934" s="7">
        <v>1050</v>
      </c>
      <c r="S934" s="7" t="s">
        <v>4448</v>
      </c>
      <c r="T934" s="11"/>
      <c r="U934" s="98"/>
      <c r="V934" s="7"/>
      <c r="W934" s="7"/>
      <c r="X934" s="11"/>
      <c r="Y934" s="98"/>
      <c r="Z934" s="7"/>
      <c r="AA934" s="7"/>
      <c r="AB934" s="10"/>
      <c r="AC934" s="10"/>
      <c r="AD934" s="10"/>
      <c r="AE934" s="10"/>
      <c r="BB934" s="116"/>
      <c r="BC934" s="116"/>
      <c r="BD934" s="116"/>
      <c r="BE934" s="116"/>
    </row>
    <row r="935" spans="2:57" s="47" customFormat="1" ht="51">
      <c r="B935" s="7" t="s">
        <v>3120</v>
      </c>
      <c r="C935" s="25" t="s">
        <v>3121</v>
      </c>
      <c r="D935" s="25" t="s">
        <v>3122</v>
      </c>
      <c r="E935" s="25" t="s">
        <v>3123</v>
      </c>
      <c r="F935" s="25" t="s">
        <v>3124</v>
      </c>
      <c r="G935" s="8" t="s">
        <v>125</v>
      </c>
      <c r="H935" s="27">
        <v>1000</v>
      </c>
      <c r="I935" s="57">
        <v>735</v>
      </c>
      <c r="J935" s="1"/>
      <c r="K935" s="37"/>
      <c r="L935" s="37"/>
      <c r="M935" s="37"/>
      <c r="N935" s="37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BB935" s="116"/>
      <c r="BC935" s="116"/>
      <c r="BD935" s="116"/>
      <c r="BE935" s="116"/>
    </row>
    <row r="936" spans="2:57" s="47" customFormat="1" ht="51.75">
      <c r="B936" s="7" t="s">
        <v>3125</v>
      </c>
      <c r="C936" s="25" t="s">
        <v>3126</v>
      </c>
      <c r="D936" s="94" t="s">
        <v>3122</v>
      </c>
      <c r="E936" s="94" t="s">
        <v>3127</v>
      </c>
      <c r="F936" s="25" t="s">
        <v>3128</v>
      </c>
      <c r="G936" s="171" t="s">
        <v>125</v>
      </c>
      <c r="H936" s="56">
        <v>50</v>
      </c>
      <c r="I936" s="20">
        <v>680</v>
      </c>
      <c r="J936" s="1"/>
      <c r="K936" s="37"/>
      <c r="L936" s="37"/>
      <c r="M936" s="37"/>
      <c r="N936" s="37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BB936" s="116"/>
      <c r="BC936" s="116"/>
      <c r="BD936" s="116"/>
      <c r="BE936" s="116"/>
    </row>
    <row r="937" spans="2:57" s="47" customFormat="1" ht="51.75">
      <c r="B937" s="7" t="s">
        <v>3129</v>
      </c>
      <c r="C937" s="25" t="s">
        <v>3126</v>
      </c>
      <c r="D937" s="94" t="s">
        <v>3122</v>
      </c>
      <c r="E937" s="94" t="s">
        <v>3127</v>
      </c>
      <c r="F937" s="25" t="s">
        <v>3130</v>
      </c>
      <c r="G937" s="8" t="s">
        <v>125</v>
      </c>
      <c r="H937" s="56">
        <v>50</v>
      </c>
      <c r="I937" s="20">
        <v>680</v>
      </c>
      <c r="J937" s="1"/>
      <c r="K937" s="37"/>
      <c r="L937" s="37"/>
      <c r="M937" s="37"/>
      <c r="N937" s="37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BB937" s="116"/>
      <c r="BC937" s="116"/>
      <c r="BD937" s="116"/>
      <c r="BE937" s="116"/>
    </row>
    <row r="938" spans="2:57" s="47" customFormat="1" ht="51.75">
      <c r="B938" s="7" t="s">
        <v>3131</v>
      </c>
      <c r="C938" s="25" t="s">
        <v>3126</v>
      </c>
      <c r="D938" s="94" t="s">
        <v>3122</v>
      </c>
      <c r="E938" s="94" t="s">
        <v>3127</v>
      </c>
      <c r="F938" s="25" t="s">
        <v>3132</v>
      </c>
      <c r="G938" s="8" t="s">
        <v>125</v>
      </c>
      <c r="H938" s="56">
        <v>80</v>
      </c>
      <c r="I938" s="20">
        <v>680</v>
      </c>
      <c r="J938" s="1"/>
      <c r="K938" s="37"/>
      <c r="L938" s="37"/>
      <c r="M938" s="37"/>
      <c r="N938" s="37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BB938" s="116"/>
      <c r="BC938" s="116"/>
      <c r="BD938" s="116"/>
      <c r="BE938" s="116"/>
    </row>
    <row r="939" spans="2:57" s="47" customFormat="1" ht="51.75">
      <c r="B939" s="7" t="s">
        <v>3133</v>
      </c>
      <c r="C939" s="25" t="s">
        <v>3126</v>
      </c>
      <c r="D939" s="94" t="s">
        <v>3122</v>
      </c>
      <c r="E939" s="94" t="s">
        <v>3127</v>
      </c>
      <c r="F939" s="25" t="s">
        <v>3134</v>
      </c>
      <c r="G939" s="8" t="s">
        <v>125</v>
      </c>
      <c r="H939" s="56">
        <v>80</v>
      </c>
      <c r="I939" s="20">
        <v>680</v>
      </c>
      <c r="J939" s="1"/>
      <c r="K939" s="37"/>
      <c r="L939" s="37"/>
      <c r="M939" s="37"/>
      <c r="N939" s="37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BB939" s="116"/>
      <c r="BC939" s="116"/>
      <c r="BD939" s="116"/>
      <c r="BE939" s="116"/>
    </row>
    <row r="940" spans="2:57" s="51" customFormat="1" ht="51.75">
      <c r="B940" s="7" t="s">
        <v>3135</v>
      </c>
      <c r="C940" s="25" t="s">
        <v>3126</v>
      </c>
      <c r="D940" s="94" t="s">
        <v>3122</v>
      </c>
      <c r="E940" s="94" t="s">
        <v>3127</v>
      </c>
      <c r="F940" s="25" t="s">
        <v>3136</v>
      </c>
      <c r="G940" s="8" t="s">
        <v>125</v>
      </c>
      <c r="H940" s="56">
        <v>80</v>
      </c>
      <c r="I940" s="20">
        <v>680</v>
      </c>
      <c r="J940" s="1"/>
      <c r="K940" s="37"/>
      <c r="L940" s="37"/>
      <c r="M940" s="37"/>
      <c r="N940" s="37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47"/>
      <c r="AG940" s="47"/>
      <c r="AH940" s="47"/>
      <c r="AI940" s="47"/>
      <c r="AJ940" s="47"/>
      <c r="AK940" s="47"/>
      <c r="AL940" s="47"/>
      <c r="AM940" s="47"/>
      <c r="AN940" s="47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/>
      <c r="BB940" s="116"/>
      <c r="BC940" s="116"/>
      <c r="BD940" s="116"/>
      <c r="BE940" s="116"/>
    </row>
    <row r="941" spans="2:57" s="47" customFormat="1" ht="39">
      <c r="B941" s="7" t="s">
        <v>3137</v>
      </c>
      <c r="C941" s="25" t="s">
        <v>3138</v>
      </c>
      <c r="D941" s="94" t="s">
        <v>3122</v>
      </c>
      <c r="E941" s="94" t="s">
        <v>3139</v>
      </c>
      <c r="F941" s="25" t="s">
        <v>3128</v>
      </c>
      <c r="G941" s="8" t="s">
        <v>125</v>
      </c>
      <c r="H941" s="56">
        <v>50</v>
      </c>
      <c r="I941" s="20">
        <v>890</v>
      </c>
      <c r="J941" s="1"/>
      <c r="K941" s="37"/>
      <c r="L941" s="37"/>
      <c r="M941" s="37"/>
      <c r="N941" s="37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BB941" s="116"/>
      <c r="BC941" s="116"/>
      <c r="BD941" s="116"/>
      <c r="BE941" s="116"/>
    </row>
    <row r="942" spans="2:57" s="128" customFormat="1" ht="39">
      <c r="B942" s="7" t="s">
        <v>3140</v>
      </c>
      <c r="C942" s="25" t="s">
        <v>3138</v>
      </c>
      <c r="D942" s="94" t="s">
        <v>3122</v>
      </c>
      <c r="E942" s="94" t="s">
        <v>3139</v>
      </c>
      <c r="F942" s="25" t="s">
        <v>3141</v>
      </c>
      <c r="G942" s="8" t="s">
        <v>125</v>
      </c>
      <c r="H942" s="56">
        <v>50</v>
      </c>
      <c r="I942" s="20">
        <v>890</v>
      </c>
      <c r="J942" s="1"/>
      <c r="K942" s="37"/>
      <c r="L942" s="37"/>
      <c r="M942" s="37"/>
      <c r="N942" s="37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47"/>
      <c r="AG942" s="47"/>
      <c r="AH942" s="47"/>
      <c r="AI942" s="47"/>
      <c r="AJ942" s="47"/>
      <c r="AK942" s="47"/>
      <c r="AL942" s="47"/>
      <c r="AM942" s="47"/>
      <c r="AN942" s="47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/>
      <c r="BB942" s="116"/>
      <c r="BC942" s="116"/>
      <c r="BD942" s="116"/>
      <c r="BE942" s="116"/>
    </row>
    <row r="943" spans="2:57" s="116" customFormat="1" ht="39">
      <c r="B943" s="7" t="s">
        <v>3142</v>
      </c>
      <c r="C943" s="25" t="s">
        <v>3138</v>
      </c>
      <c r="D943" s="94" t="s">
        <v>3122</v>
      </c>
      <c r="E943" s="94" t="s">
        <v>3139</v>
      </c>
      <c r="F943" s="25" t="s">
        <v>3143</v>
      </c>
      <c r="G943" s="8" t="s">
        <v>125</v>
      </c>
      <c r="H943" s="56">
        <v>80</v>
      </c>
      <c r="I943" s="20">
        <v>890</v>
      </c>
      <c r="J943" s="1"/>
      <c r="K943" s="37"/>
      <c r="L943" s="37"/>
      <c r="M943" s="37"/>
      <c r="N943" s="37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47"/>
      <c r="AG943" s="47"/>
      <c r="AH943" s="47"/>
      <c r="AI943" s="47"/>
      <c r="AJ943" s="47"/>
      <c r="AK943" s="47"/>
      <c r="AL943" s="47"/>
      <c r="AM943" s="47"/>
      <c r="AN943" s="47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/>
      <c r="BB943" s="152"/>
      <c r="BC943" s="152"/>
      <c r="BD943" s="152"/>
      <c r="BE943" s="152"/>
    </row>
    <row r="944" spans="2:57" s="128" customFormat="1" ht="39">
      <c r="B944" s="7" t="s">
        <v>3144</v>
      </c>
      <c r="C944" s="25" t="s">
        <v>3138</v>
      </c>
      <c r="D944" s="94" t="s">
        <v>3122</v>
      </c>
      <c r="E944" s="94" t="s">
        <v>3139</v>
      </c>
      <c r="F944" s="25" t="s">
        <v>3145</v>
      </c>
      <c r="G944" s="8" t="s">
        <v>125</v>
      </c>
      <c r="H944" s="56">
        <v>80</v>
      </c>
      <c r="I944" s="20">
        <v>890</v>
      </c>
      <c r="J944" s="1"/>
      <c r="K944" s="37"/>
      <c r="L944" s="37"/>
      <c r="M944" s="37"/>
      <c r="N944" s="37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47"/>
      <c r="AG944" s="47"/>
      <c r="AH944" s="47"/>
      <c r="AI944" s="47"/>
      <c r="AJ944" s="47"/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/>
      <c r="BB944" s="152"/>
      <c r="BC944" s="152"/>
      <c r="BD944" s="152"/>
      <c r="BE944" s="152"/>
    </row>
    <row r="945" spans="2:57" s="116" customFormat="1" ht="39">
      <c r="B945" s="7" t="s">
        <v>3146</v>
      </c>
      <c r="C945" s="25" t="s">
        <v>3138</v>
      </c>
      <c r="D945" s="94" t="s">
        <v>3122</v>
      </c>
      <c r="E945" s="94" t="s">
        <v>3139</v>
      </c>
      <c r="F945" s="25" t="s">
        <v>3147</v>
      </c>
      <c r="G945" s="8" t="s">
        <v>125</v>
      </c>
      <c r="H945" s="56">
        <v>80</v>
      </c>
      <c r="I945" s="76">
        <v>890</v>
      </c>
      <c r="J945" s="1"/>
      <c r="K945" s="37"/>
      <c r="L945" s="37"/>
      <c r="M945" s="37"/>
      <c r="N945" s="37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47"/>
      <c r="AG945" s="47"/>
      <c r="AH945" s="47"/>
      <c r="AI945" s="47"/>
      <c r="AJ945" s="47"/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/>
      <c r="BB945" s="152"/>
      <c r="BC945" s="152"/>
      <c r="BD945" s="152"/>
      <c r="BE945" s="152"/>
    </row>
    <row r="946" spans="2:57" s="116" customFormat="1" ht="38.25">
      <c r="B946" s="7" t="s">
        <v>3148</v>
      </c>
      <c r="C946" s="62" t="s">
        <v>3149</v>
      </c>
      <c r="D946" s="25" t="s">
        <v>3150</v>
      </c>
      <c r="E946" s="25" t="s">
        <v>3151</v>
      </c>
      <c r="F946" s="25" t="s">
        <v>3152</v>
      </c>
      <c r="G946" s="8" t="s">
        <v>184</v>
      </c>
      <c r="H946" s="106">
        <v>500</v>
      </c>
      <c r="I946" s="81">
        <v>510</v>
      </c>
      <c r="J946" s="1" t="s">
        <v>4340</v>
      </c>
      <c r="K946" s="37" t="s">
        <v>4177</v>
      </c>
      <c r="L946" s="37"/>
      <c r="M946" s="37">
        <v>200</v>
      </c>
      <c r="N946" s="37">
        <v>480</v>
      </c>
      <c r="O946" s="8" t="s">
        <v>4449</v>
      </c>
      <c r="P946" s="13" t="s">
        <v>4191</v>
      </c>
      <c r="Q946" s="13"/>
      <c r="R946" s="53">
        <v>500</v>
      </c>
      <c r="S946" s="53">
        <v>460</v>
      </c>
      <c r="T946" s="13"/>
      <c r="U946" s="58"/>
      <c r="V946" s="53"/>
      <c r="W946" s="53"/>
      <c r="X946" s="13"/>
      <c r="Y946" s="58"/>
      <c r="Z946" s="53"/>
      <c r="AA946" s="53"/>
      <c r="AB946" s="10"/>
      <c r="AC946" s="10"/>
      <c r="AD946" s="10"/>
      <c r="AE946" s="10"/>
      <c r="AF946" s="47"/>
      <c r="AG946" s="47"/>
      <c r="AH946" s="47"/>
      <c r="AI946" s="47"/>
      <c r="AJ946" s="47"/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/>
      <c r="BB946" s="47"/>
      <c r="BC946" s="47"/>
      <c r="BD946" s="47"/>
      <c r="BE946" s="47"/>
    </row>
    <row r="947" spans="2:57" s="116" customFormat="1" ht="89.25">
      <c r="B947" s="7" t="s">
        <v>3153</v>
      </c>
      <c r="C947" s="216" t="s">
        <v>3154</v>
      </c>
      <c r="D947" s="79" t="s">
        <v>3155</v>
      </c>
      <c r="E947" s="25" t="s">
        <v>3156</v>
      </c>
      <c r="F947" s="62" t="s">
        <v>3157</v>
      </c>
      <c r="G947" s="8" t="s">
        <v>184</v>
      </c>
      <c r="H947" s="93">
        <v>600</v>
      </c>
      <c r="I947" s="74">
        <v>215</v>
      </c>
      <c r="J947" s="1" t="s">
        <v>4340</v>
      </c>
      <c r="K947" s="37" t="s">
        <v>4177</v>
      </c>
      <c r="L947" s="37"/>
      <c r="M947" s="37">
        <v>200</v>
      </c>
      <c r="N947" s="37">
        <v>200</v>
      </c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47"/>
      <c r="AG947" s="47"/>
      <c r="AH947" s="47"/>
      <c r="AI947" s="47"/>
      <c r="AJ947" s="47"/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/>
      <c r="BB947" s="47"/>
      <c r="BC947" s="47"/>
      <c r="BD947" s="47"/>
      <c r="BE947" s="47"/>
    </row>
    <row r="948" spans="2:57" s="172" customFormat="1" ht="165.75">
      <c r="B948" s="7" t="s">
        <v>3158</v>
      </c>
      <c r="C948" s="25" t="s">
        <v>3159</v>
      </c>
      <c r="D948" s="25" t="s">
        <v>3155</v>
      </c>
      <c r="E948" s="25" t="s">
        <v>3160</v>
      </c>
      <c r="F948" s="62" t="s">
        <v>3161</v>
      </c>
      <c r="G948" s="8" t="s">
        <v>184</v>
      </c>
      <c r="H948" s="56">
        <v>400</v>
      </c>
      <c r="I948" s="217">
        <v>265</v>
      </c>
      <c r="J948" s="1" t="s">
        <v>4340</v>
      </c>
      <c r="K948" s="37" t="s">
        <v>4177</v>
      </c>
      <c r="L948" s="37"/>
      <c r="M948" s="37">
        <v>100</v>
      </c>
      <c r="N948" s="37">
        <v>250</v>
      </c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47"/>
      <c r="AG948" s="47"/>
      <c r="AH948" s="47"/>
      <c r="AI948" s="47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/>
      <c r="BB948" s="47"/>
      <c r="BC948" s="47"/>
      <c r="BD948" s="47"/>
      <c r="BE948" s="47"/>
    </row>
    <row r="949" spans="2:57" s="173" customFormat="1" ht="25.5">
      <c r="B949" s="7" t="s">
        <v>3162</v>
      </c>
      <c r="C949" s="25" t="s">
        <v>3163</v>
      </c>
      <c r="D949" s="25" t="s">
        <v>3164</v>
      </c>
      <c r="E949" s="25" t="s">
        <v>3165</v>
      </c>
      <c r="F949" s="44" t="s">
        <v>3166</v>
      </c>
      <c r="G949" s="26" t="s">
        <v>51</v>
      </c>
      <c r="H949" s="7">
        <v>431</v>
      </c>
      <c r="I949" s="19">
        <v>450</v>
      </c>
      <c r="J949" s="1" t="s">
        <v>4312</v>
      </c>
      <c r="K949" s="37" t="s">
        <v>4204</v>
      </c>
      <c r="L949" s="37"/>
      <c r="M949" s="37">
        <v>326</v>
      </c>
      <c r="N949" s="37">
        <v>312.5</v>
      </c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69"/>
      <c r="BB949" s="152"/>
      <c r="BC949" s="152"/>
      <c r="BD949" s="152"/>
      <c r="BE949" s="152"/>
    </row>
    <row r="950" spans="2:57" s="47" customFormat="1" ht="25.5">
      <c r="B950" s="7" t="s">
        <v>3167</v>
      </c>
      <c r="C950" s="25" t="s">
        <v>3163</v>
      </c>
      <c r="D950" s="25" t="s">
        <v>3164</v>
      </c>
      <c r="E950" s="25" t="s">
        <v>3165</v>
      </c>
      <c r="F950" s="44" t="s">
        <v>3168</v>
      </c>
      <c r="G950" s="26" t="s">
        <v>51</v>
      </c>
      <c r="H950" s="7">
        <v>625</v>
      </c>
      <c r="I950" s="19">
        <v>450</v>
      </c>
      <c r="J950" s="1" t="s">
        <v>4312</v>
      </c>
      <c r="K950" s="37" t="s">
        <v>4204</v>
      </c>
      <c r="L950" s="37"/>
      <c r="M950" s="37">
        <v>361</v>
      </c>
      <c r="N950" s="37">
        <v>1250</v>
      </c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69"/>
      <c r="BB950" s="152"/>
      <c r="BC950" s="152"/>
      <c r="BD950" s="152"/>
      <c r="BE950" s="152"/>
    </row>
    <row r="951" spans="2:57" s="47" customFormat="1" ht="38.25">
      <c r="B951" s="7" t="s">
        <v>3169</v>
      </c>
      <c r="C951" s="25" t="s">
        <v>3163</v>
      </c>
      <c r="D951" s="25" t="s">
        <v>3164</v>
      </c>
      <c r="E951" s="25" t="s">
        <v>3165</v>
      </c>
      <c r="F951" s="44" t="s">
        <v>3170</v>
      </c>
      <c r="G951" s="26" t="s">
        <v>51</v>
      </c>
      <c r="H951" s="7">
        <v>46</v>
      </c>
      <c r="I951" s="19">
        <v>3900</v>
      </c>
      <c r="J951" s="1" t="s">
        <v>4312</v>
      </c>
      <c r="K951" s="37" t="s">
        <v>4204</v>
      </c>
      <c r="L951" s="37"/>
      <c r="M951" s="37">
        <v>22</v>
      </c>
      <c r="N951" s="37">
        <v>2857.1</v>
      </c>
      <c r="O951" s="13" t="s">
        <v>4185</v>
      </c>
      <c r="P951" s="8" t="s">
        <v>4204</v>
      </c>
      <c r="Q951" s="8"/>
      <c r="R951" s="7">
        <v>42</v>
      </c>
      <c r="S951" s="7">
        <v>3200</v>
      </c>
      <c r="T951" s="8" t="s">
        <v>4447</v>
      </c>
      <c r="U951" s="10" t="s">
        <v>4204</v>
      </c>
      <c r="V951" s="7">
        <v>41</v>
      </c>
      <c r="W951" s="7">
        <v>4000</v>
      </c>
      <c r="X951" s="8"/>
      <c r="Y951" s="10"/>
      <c r="Z951" s="7"/>
      <c r="AA951" s="7"/>
      <c r="AB951" s="10"/>
      <c r="AC951" s="10"/>
      <c r="AD951" s="10"/>
      <c r="AE951" s="10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152"/>
      <c r="BC951" s="152"/>
      <c r="BD951" s="152"/>
      <c r="BE951" s="152"/>
    </row>
    <row r="952" spans="2:57" s="173" customFormat="1" ht="25.5">
      <c r="B952" s="7" t="s">
        <v>3171</v>
      </c>
      <c r="C952" s="25" t="s">
        <v>3163</v>
      </c>
      <c r="D952" s="25" t="s">
        <v>3164</v>
      </c>
      <c r="E952" s="25" t="s">
        <v>3165</v>
      </c>
      <c r="F952" s="44" t="s">
        <v>3172</v>
      </c>
      <c r="G952" s="26" t="s">
        <v>51</v>
      </c>
      <c r="H952" s="7">
        <v>300</v>
      </c>
      <c r="I952" s="19">
        <v>500</v>
      </c>
      <c r="J952" s="1" t="s">
        <v>4312</v>
      </c>
      <c r="K952" s="37" t="s">
        <v>4204</v>
      </c>
      <c r="L952" s="37"/>
      <c r="M952" s="37">
        <v>12</v>
      </c>
      <c r="N952" s="37">
        <v>428.5</v>
      </c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69"/>
      <c r="BB952" s="152"/>
      <c r="BC952" s="152"/>
      <c r="BD952" s="152"/>
      <c r="BE952" s="152"/>
    </row>
    <row r="953" spans="2:57" s="47" customFormat="1" ht="15">
      <c r="B953" s="7" t="s">
        <v>3173</v>
      </c>
      <c r="C953" s="83" t="s">
        <v>3174</v>
      </c>
      <c r="D953" s="83" t="s">
        <v>3175</v>
      </c>
      <c r="E953" s="83" t="s">
        <v>3176</v>
      </c>
      <c r="F953" s="83" t="s">
        <v>297</v>
      </c>
      <c r="G953" s="7" t="s">
        <v>51</v>
      </c>
      <c r="H953" s="75">
        <v>10</v>
      </c>
      <c r="I953" s="74">
        <v>1500</v>
      </c>
      <c r="J953" s="1"/>
      <c r="K953" s="37"/>
      <c r="L953" s="37"/>
      <c r="M953" s="37"/>
      <c r="N953" s="37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BB953" s="152"/>
      <c r="BC953" s="152"/>
      <c r="BD953" s="152"/>
      <c r="BE953" s="152"/>
    </row>
    <row r="954" spans="2:57" s="47" customFormat="1" ht="25.5">
      <c r="B954" s="7" t="s">
        <v>3177</v>
      </c>
      <c r="C954" s="86" t="s">
        <v>3178</v>
      </c>
      <c r="D954" s="83" t="s">
        <v>3175</v>
      </c>
      <c r="E954" s="83" t="s">
        <v>3179</v>
      </c>
      <c r="F954" s="83" t="s">
        <v>194</v>
      </c>
      <c r="G954" s="7" t="s">
        <v>51</v>
      </c>
      <c r="H954" s="75">
        <v>10</v>
      </c>
      <c r="I954" s="74">
        <v>1500</v>
      </c>
      <c r="J954" s="1"/>
      <c r="K954" s="37"/>
      <c r="L954" s="37"/>
      <c r="M954" s="37"/>
      <c r="N954" s="37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BB954" s="152"/>
      <c r="BC954" s="152"/>
      <c r="BD954" s="152"/>
      <c r="BE954" s="152"/>
    </row>
    <row r="955" spans="2:57" s="47" customFormat="1" ht="25.5">
      <c r="B955" s="7" t="s">
        <v>3180</v>
      </c>
      <c r="C955" s="83" t="s">
        <v>3181</v>
      </c>
      <c r="D955" s="83" t="s">
        <v>3175</v>
      </c>
      <c r="E955" s="83" t="s">
        <v>3182</v>
      </c>
      <c r="F955" s="83" t="s">
        <v>297</v>
      </c>
      <c r="G955" s="7" t="s">
        <v>51</v>
      </c>
      <c r="H955" s="75">
        <v>10</v>
      </c>
      <c r="I955" s="74">
        <v>3000</v>
      </c>
      <c r="J955" s="1" t="s">
        <v>4238</v>
      </c>
      <c r="K955" s="37" t="s">
        <v>4177</v>
      </c>
      <c r="L955" s="37"/>
      <c r="M955" s="37">
        <v>2</v>
      </c>
      <c r="N955" s="37">
        <v>1250</v>
      </c>
      <c r="O955" s="13" t="s">
        <v>4189</v>
      </c>
      <c r="P955" s="8" t="s">
        <v>4177</v>
      </c>
      <c r="Q955" s="8"/>
      <c r="R955" s="7">
        <v>2</v>
      </c>
      <c r="S955" s="7">
        <v>2200</v>
      </c>
      <c r="T955" s="8"/>
      <c r="U955" s="10"/>
      <c r="V955" s="7"/>
      <c r="W955" s="7"/>
      <c r="X955" s="8"/>
      <c r="Y955" s="10"/>
      <c r="Z955" s="7"/>
      <c r="AA955" s="7"/>
      <c r="AB955" s="10"/>
      <c r="AC955" s="10"/>
      <c r="AD955" s="10"/>
      <c r="AE955" s="10"/>
      <c r="BB955" s="152"/>
      <c r="BC955" s="152"/>
      <c r="BD955" s="152"/>
      <c r="BE955" s="152"/>
    </row>
    <row r="956" spans="2:57" s="47" customFormat="1" ht="25.5">
      <c r="B956" s="7" t="s">
        <v>3183</v>
      </c>
      <c r="C956" s="83" t="s">
        <v>3184</v>
      </c>
      <c r="D956" s="83" t="s">
        <v>3175</v>
      </c>
      <c r="E956" s="83" t="s">
        <v>3185</v>
      </c>
      <c r="F956" s="83" t="s">
        <v>194</v>
      </c>
      <c r="G956" s="7" t="s">
        <v>51</v>
      </c>
      <c r="H956" s="75">
        <v>10</v>
      </c>
      <c r="I956" s="74">
        <v>4000</v>
      </c>
      <c r="J956" s="1" t="s">
        <v>4303</v>
      </c>
      <c r="K956" s="37" t="s">
        <v>4177</v>
      </c>
      <c r="L956" s="37"/>
      <c r="M956" s="37">
        <v>13</v>
      </c>
      <c r="N956" s="37">
        <v>5357.14</v>
      </c>
      <c r="O956" s="13" t="s">
        <v>4189</v>
      </c>
      <c r="P956" s="8" t="s">
        <v>4177</v>
      </c>
      <c r="Q956" s="8"/>
      <c r="R956" s="7">
        <v>2</v>
      </c>
      <c r="S956" s="7">
        <v>3800</v>
      </c>
      <c r="T956" s="8"/>
      <c r="U956" s="10"/>
      <c r="V956" s="7"/>
      <c r="W956" s="7"/>
      <c r="X956" s="8"/>
      <c r="Y956" s="10"/>
      <c r="Z956" s="7"/>
      <c r="AA956" s="7"/>
      <c r="AB956" s="10"/>
      <c r="AC956" s="10"/>
      <c r="AD956" s="10"/>
      <c r="AE956" s="10"/>
      <c r="BB956" s="152"/>
      <c r="BC956" s="152"/>
      <c r="BD956" s="152"/>
      <c r="BE956" s="152"/>
    </row>
    <row r="957" spans="2:57" s="47" customFormat="1" ht="25.5">
      <c r="B957" s="7" t="s">
        <v>3186</v>
      </c>
      <c r="C957" s="83" t="s">
        <v>3187</v>
      </c>
      <c r="D957" s="83" t="s">
        <v>3175</v>
      </c>
      <c r="E957" s="83" t="s">
        <v>3188</v>
      </c>
      <c r="F957" s="83" t="s">
        <v>194</v>
      </c>
      <c r="G957" s="7" t="s">
        <v>51</v>
      </c>
      <c r="H957" s="75">
        <v>10</v>
      </c>
      <c r="I957" s="74">
        <v>4000</v>
      </c>
      <c r="J957" s="1" t="s">
        <v>4390</v>
      </c>
      <c r="K957" s="37" t="s">
        <v>4177</v>
      </c>
      <c r="L957" s="37"/>
      <c r="M957" s="37">
        <v>6</v>
      </c>
      <c r="N957" s="37">
        <v>819.94</v>
      </c>
      <c r="O957" s="13" t="s">
        <v>4189</v>
      </c>
      <c r="P957" s="8" t="s">
        <v>4177</v>
      </c>
      <c r="Q957" s="8"/>
      <c r="R957" s="7">
        <v>2</v>
      </c>
      <c r="S957" s="7">
        <v>3800</v>
      </c>
      <c r="T957" s="8"/>
      <c r="U957" s="10"/>
      <c r="V957" s="7"/>
      <c r="W957" s="7"/>
      <c r="X957" s="8"/>
      <c r="Y957" s="10"/>
      <c r="Z957" s="7"/>
      <c r="AA957" s="7"/>
      <c r="AB957" s="10"/>
      <c r="AC957" s="10"/>
      <c r="AD957" s="10"/>
      <c r="AE957" s="10"/>
      <c r="BB957" s="152"/>
      <c r="BC957" s="152"/>
      <c r="BD957" s="152"/>
      <c r="BE957" s="152"/>
    </row>
    <row r="958" spans="2:57" s="47" customFormat="1" ht="38.25">
      <c r="B958" s="7" t="s">
        <v>3189</v>
      </c>
      <c r="C958" s="25" t="s">
        <v>3184</v>
      </c>
      <c r="D958" s="25" t="s">
        <v>3175</v>
      </c>
      <c r="E958" s="25" t="s">
        <v>3185</v>
      </c>
      <c r="F958" s="25" t="s">
        <v>3190</v>
      </c>
      <c r="G958" s="26" t="s">
        <v>51</v>
      </c>
      <c r="H958" s="10">
        <v>8</v>
      </c>
      <c r="I958" s="19">
        <v>5732</v>
      </c>
      <c r="J958" s="1"/>
      <c r="K958" s="37"/>
      <c r="L958" s="37"/>
      <c r="M958" s="37"/>
      <c r="N958" s="37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51"/>
      <c r="AG958" s="51"/>
      <c r="AH958" s="51"/>
      <c r="AI958" s="51"/>
      <c r="AJ958" s="51"/>
      <c r="AK958" s="51"/>
      <c r="AL958" s="51"/>
      <c r="AM958" s="51"/>
      <c r="AN958" s="51"/>
      <c r="AO958" s="51"/>
      <c r="AP958" s="51"/>
      <c r="AQ958" s="51"/>
      <c r="AR958" s="51"/>
      <c r="AS958" s="51"/>
      <c r="AT958" s="51"/>
      <c r="AU958" s="51"/>
      <c r="AV958" s="51"/>
      <c r="AW958" s="51"/>
      <c r="AX958" s="51"/>
      <c r="AY958" s="51"/>
      <c r="AZ958" s="51"/>
      <c r="BA958" s="51"/>
      <c r="BB958" s="152"/>
      <c r="BC958" s="152"/>
      <c r="BD958" s="152"/>
      <c r="BE958" s="152"/>
    </row>
    <row r="959" spans="2:57" s="116" customFormat="1" ht="38.25">
      <c r="B959" s="7" t="s">
        <v>3191</v>
      </c>
      <c r="C959" s="25" t="s">
        <v>3184</v>
      </c>
      <c r="D959" s="25" t="s">
        <v>3175</v>
      </c>
      <c r="E959" s="25" t="s">
        <v>3185</v>
      </c>
      <c r="F959" s="25" t="s">
        <v>3192</v>
      </c>
      <c r="G959" s="26" t="s">
        <v>51</v>
      </c>
      <c r="H959" s="10">
        <v>10</v>
      </c>
      <c r="I959" s="19">
        <v>5731.9</v>
      </c>
      <c r="J959" s="1"/>
      <c r="K959" s="37"/>
      <c r="L959" s="37"/>
      <c r="M959" s="37"/>
      <c r="N959" s="37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51"/>
      <c r="AG959" s="51"/>
      <c r="AH959" s="51"/>
      <c r="AI959" s="51"/>
      <c r="AJ959" s="51"/>
      <c r="AK959" s="51"/>
      <c r="AL959" s="51"/>
      <c r="AM959" s="51"/>
      <c r="AN959" s="51"/>
      <c r="AO959" s="51"/>
      <c r="AP959" s="51"/>
      <c r="AQ959" s="51"/>
      <c r="AR959" s="51"/>
      <c r="AS959" s="51"/>
      <c r="AT959" s="51"/>
      <c r="AU959" s="51"/>
      <c r="AV959" s="51"/>
      <c r="AW959" s="51"/>
      <c r="AX959" s="51"/>
      <c r="AY959" s="51"/>
      <c r="AZ959" s="51"/>
      <c r="BA959" s="51"/>
      <c r="BB959" s="152"/>
      <c r="BC959" s="152"/>
      <c r="BD959" s="152"/>
      <c r="BE959" s="152"/>
    </row>
    <row r="960" spans="2:57" s="47" customFormat="1" ht="51">
      <c r="B960" s="7" t="s">
        <v>3193</v>
      </c>
      <c r="C960" s="70" t="s">
        <v>3194</v>
      </c>
      <c r="D960" s="71" t="s">
        <v>3195</v>
      </c>
      <c r="E960" s="72" t="s">
        <v>3196</v>
      </c>
      <c r="F960" s="72" t="s">
        <v>3197</v>
      </c>
      <c r="G960" s="55" t="s">
        <v>148</v>
      </c>
      <c r="H960" s="73">
        <v>135700</v>
      </c>
      <c r="I960" s="20">
        <v>115</v>
      </c>
      <c r="J960" s="1" t="s">
        <v>4308</v>
      </c>
      <c r="K960" s="37" t="s">
        <v>4191</v>
      </c>
      <c r="L960" s="37"/>
      <c r="M960" s="37">
        <v>22930</v>
      </c>
      <c r="N960" s="37">
        <v>91.07</v>
      </c>
      <c r="O960" s="13" t="s">
        <v>4450</v>
      </c>
      <c r="P960" s="8" t="s">
        <v>4191</v>
      </c>
      <c r="Q960" s="8">
        <v>100</v>
      </c>
      <c r="R960" s="7">
        <v>11000</v>
      </c>
      <c r="S960" s="7">
        <v>102</v>
      </c>
      <c r="T960" s="8"/>
      <c r="U960" s="10"/>
      <c r="V960" s="7"/>
      <c r="W960" s="7"/>
      <c r="X960" s="8"/>
      <c r="Y960" s="10"/>
      <c r="Z960" s="7"/>
      <c r="AA960" s="7"/>
      <c r="AB960" s="10"/>
      <c r="AC960" s="10"/>
      <c r="AD960" s="10"/>
      <c r="AE960" s="10"/>
      <c r="BB960" s="152"/>
      <c r="BC960" s="152"/>
      <c r="BD960" s="152"/>
      <c r="BE960" s="152"/>
    </row>
    <row r="961" spans="2:57" s="47" customFormat="1" ht="63.75">
      <c r="B961" s="7" t="s">
        <v>3198</v>
      </c>
      <c r="C961" s="70" t="s">
        <v>3199</v>
      </c>
      <c r="D961" s="25" t="s">
        <v>3200</v>
      </c>
      <c r="E961" s="25" t="s">
        <v>3201</v>
      </c>
      <c r="F961" s="71" t="s">
        <v>3202</v>
      </c>
      <c r="G961" s="13" t="s">
        <v>3203</v>
      </c>
      <c r="H961" s="80">
        <v>267</v>
      </c>
      <c r="I961" s="81">
        <v>70000</v>
      </c>
      <c r="J961" s="1" t="s">
        <v>4391</v>
      </c>
      <c r="K961" s="37" t="s">
        <v>4177</v>
      </c>
      <c r="L961" s="37"/>
      <c r="M961" s="37">
        <v>116.9</v>
      </c>
      <c r="N961" s="37">
        <v>66071.429999999993</v>
      </c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</row>
    <row r="962" spans="2:57" s="47" customFormat="1" ht="63.75">
      <c r="B962" s="7" t="s">
        <v>3204</v>
      </c>
      <c r="C962" s="70" t="s">
        <v>3205</v>
      </c>
      <c r="D962" s="25" t="s">
        <v>3206</v>
      </c>
      <c r="E962" s="25" t="s">
        <v>3207</v>
      </c>
      <c r="F962" s="25" t="s">
        <v>3208</v>
      </c>
      <c r="G962" s="123" t="s">
        <v>148</v>
      </c>
      <c r="H962" s="80">
        <v>3000</v>
      </c>
      <c r="I962" s="81">
        <v>230</v>
      </c>
      <c r="J962" s="1"/>
      <c r="K962" s="37"/>
      <c r="L962" s="37"/>
      <c r="M962" s="37"/>
      <c r="N962" s="37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</row>
    <row r="963" spans="2:57" s="47" customFormat="1" ht="38.25">
      <c r="B963" s="7" t="s">
        <v>3209</v>
      </c>
      <c r="C963" s="86" t="s">
        <v>3210</v>
      </c>
      <c r="D963" s="72" t="s">
        <v>3211</v>
      </c>
      <c r="E963" s="72" t="s">
        <v>3212</v>
      </c>
      <c r="F963" s="25" t="s">
        <v>3213</v>
      </c>
      <c r="G963" s="13" t="s">
        <v>105</v>
      </c>
      <c r="H963" s="56">
        <v>2892</v>
      </c>
      <c r="I963" s="76">
        <v>600</v>
      </c>
      <c r="J963" s="1" t="s">
        <v>4260</v>
      </c>
      <c r="K963" s="37" t="s">
        <v>4177</v>
      </c>
      <c r="L963" s="37"/>
      <c r="M963" s="37">
        <v>2600</v>
      </c>
      <c r="N963" s="37">
        <v>565.20000000000005</v>
      </c>
      <c r="O963" s="8" t="s">
        <v>4451</v>
      </c>
      <c r="P963" s="8" t="s">
        <v>4177</v>
      </c>
      <c r="Q963" s="8"/>
      <c r="R963" s="7">
        <v>4000</v>
      </c>
      <c r="S963" s="124">
        <v>603</v>
      </c>
      <c r="T963" s="8"/>
      <c r="U963" s="10"/>
      <c r="V963" s="7"/>
      <c r="W963" s="7"/>
      <c r="X963" s="8"/>
      <c r="Y963" s="10"/>
      <c r="Z963" s="7"/>
      <c r="AA963" s="7"/>
      <c r="AB963" s="10"/>
      <c r="AC963" s="10"/>
      <c r="AD963" s="10"/>
      <c r="AE963" s="10"/>
      <c r="BB963" s="152"/>
      <c r="BC963" s="152"/>
      <c r="BD963" s="152"/>
      <c r="BE963" s="152"/>
    </row>
    <row r="964" spans="2:57" s="47" customFormat="1" ht="63.75">
      <c r="B964" s="7" t="s">
        <v>3214</v>
      </c>
      <c r="C964" s="25" t="s">
        <v>3215</v>
      </c>
      <c r="D964" s="25" t="s">
        <v>3216</v>
      </c>
      <c r="E964" s="25" t="s">
        <v>3217</v>
      </c>
      <c r="F964" s="25" t="s">
        <v>3218</v>
      </c>
      <c r="G964" s="26" t="s">
        <v>51</v>
      </c>
      <c r="H964" s="8">
        <v>2</v>
      </c>
      <c r="I964" s="19">
        <v>18500000</v>
      </c>
      <c r="J964" s="1"/>
      <c r="K964" s="37"/>
      <c r="L964" s="37"/>
      <c r="M964" s="37"/>
      <c r="N964" s="37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51"/>
      <c r="AG964" s="51"/>
      <c r="AH964" s="51"/>
      <c r="AI964" s="51"/>
      <c r="AJ964" s="51"/>
      <c r="AK964" s="51"/>
      <c r="AL964" s="51"/>
      <c r="AM964" s="51"/>
      <c r="AN964" s="51"/>
      <c r="AO964" s="51"/>
      <c r="AP964" s="51"/>
      <c r="AQ964" s="51"/>
      <c r="AR964" s="51"/>
      <c r="AS964" s="51"/>
      <c r="AT964" s="51"/>
      <c r="AU964" s="51"/>
      <c r="AV964" s="51"/>
      <c r="AW964" s="51"/>
      <c r="AX964" s="51"/>
      <c r="AY964" s="51"/>
      <c r="AZ964" s="51"/>
      <c r="BA964" s="51"/>
      <c r="BB964" s="152"/>
      <c r="BC964" s="152"/>
      <c r="BD964" s="152"/>
      <c r="BE964" s="152"/>
    </row>
    <row r="965" spans="2:57" s="47" customFormat="1" ht="102">
      <c r="B965" s="7" t="s">
        <v>3219</v>
      </c>
      <c r="C965" s="49" t="s">
        <v>3220</v>
      </c>
      <c r="D965" s="25" t="s">
        <v>3221</v>
      </c>
      <c r="E965" s="49" t="s">
        <v>3222</v>
      </c>
      <c r="F965" s="25" t="s">
        <v>3223</v>
      </c>
      <c r="G965" s="26" t="s">
        <v>51</v>
      </c>
      <c r="H965" s="10">
        <v>40</v>
      </c>
      <c r="I965" s="19">
        <v>13100</v>
      </c>
      <c r="J965" s="1" t="s">
        <v>4389</v>
      </c>
      <c r="K965" s="37" t="s">
        <v>4177</v>
      </c>
      <c r="L965" s="37"/>
      <c r="M965" s="37">
        <v>2</v>
      </c>
      <c r="N965" s="37">
        <v>12600</v>
      </c>
      <c r="O965" s="13" t="s">
        <v>4214</v>
      </c>
      <c r="P965" s="13" t="s">
        <v>4177</v>
      </c>
      <c r="Q965" s="8"/>
      <c r="R965" s="124">
        <v>2</v>
      </c>
      <c r="S965" s="7">
        <v>12700</v>
      </c>
      <c r="T965" s="8" t="s">
        <v>4181</v>
      </c>
      <c r="U965" s="10" t="s">
        <v>4177</v>
      </c>
      <c r="V965" s="7">
        <v>58</v>
      </c>
      <c r="W965" s="7">
        <v>10554.2</v>
      </c>
      <c r="X965" s="8"/>
      <c r="Y965" s="10"/>
      <c r="Z965" s="7"/>
      <c r="AA965" s="7"/>
      <c r="AB965" s="10"/>
      <c r="AC965" s="10"/>
      <c r="AD965" s="10"/>
      <c r="AE965" s="10"/>
      <c r="AF965" s="51"/>
      <c r="AG965" s="51"/>
      <c r="AH965" s="51"/>
      <c r="AI965" s="51"/>
      <c r="AJ965" s="51"/>
      <c r="AK965" s="51"/>
      <c r="AL965" s="51"/>
      <c r="AM965" s="51"/>
      <c r="AN965" s="51"/>
      <c r="AO965" s="51"/>
      <c r="AP965" s="51"/>
      <c r="AQ965" s="51"/>
      <c r="AR965" s="51"/>
      <c r="AS965" s="51"/>
      <c r="AT965" s="51"/>
      <c r="AU965" s="51"/>
      <c r="AV965" s="51"/>
      <c r="AW965" s="51"/>
      <c r="AX965" s="51"/>
      <c r="AY965" s="51"/>
      <c r="AZ965" s="51"/>
      <c r="BA965" s="51"/>
      <c r="BB965" s="152"/>
      <c r="BC965" s="152"/>
      <c r="BD965" s="152"/>
      <c r="BE965" s="152"/>
    </row>
    <row r="966" spans="2:57" s="47" customFormat="1" ht="76.5">
      <c r="B966" s="7" t="s">
        <v>3224</v>
      </c>
      <c r="C966" s="25" t="s">
        <v>3225</v>
      </c>
      <c r="D966" s="25" t="s">
        <v>3226</v>
      </c>
      <c r="E966" s="25" t="s">
        <v>3227</v>
      </c>
      <c r="F966" s="25" t="s">
        <v>3228</v>
      </c>
      <c r="G966" s="26" t="s">
        <v>51</v>
      </c>
      <c r="H966" s="10">
        <v>50</v>
      </c>
      <c r="I966" s="19">
        <v>7276</v>
      </c>
      <c r="J966" s="1" t="s">
        <v>4372</v>
      </c>
      <c r="K966" s="37" t="s">
        <v>4177</v>
      </c>
      <c r="L966" s="37"/>
      <c r="M966" s="37">
        <v>37</v>
      </c>
      <c r="N966" s="37">
        <v>6800</v>
      </c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51"/>
      <c r="AG966" s="51"/>
      <c r="AH966" s="51"/>
      <c r="AI966" s="51"/>
      <c r="AJ966" s="51"/>
      <c r="AK966" s="51"/>
      <c r="AL966" s="51"/>
      <c r="AM966" s="51"/>
      <c r="AN966" s="51"/>
      <c r="AO966" s="51"/>
      <c r="AP966" s="51"/>
      <c r="AQ966" s="51"/>
      <c r="AR966" s="51"/>
      <c r="AS966" s="51"/>
      <c r="AT966" s="51"/>
      <c r="AU966" s="51"/>
      <c r="AV966" s="51"/>
      <c r="AW966" s="51"/>
      <c r="AX966" s="51"/>
      <c r="AY966" s="51"/>
      <c r="AZ966" s="51"/>
      <c r="BA966" s="51"/>
      <c r="BB966" s="152"/>
      <c r="BC966" s="152"/>
      <c r="BD966" s="152"/>
      <c r="BE966" s="152"/>
    </row>
    <row r="967" spans="2:57" s="116" customFormat="1" ht="51">
      <c r="B967" s="7" t="s">
        <v>3229</v>
      </c>
      <c r="C967" s="54" t="s">
        <v>3230</v>
      </c>
      <c r="D967" s="54" t="s">
        <v>3231</v>
      </c>
      <c r="E967" s="54" t="s">
        <v>3232</v>
      </c>
      <c r="F967" s="62"/>
      <c r="G967" s="8" t="s">
        <v>125</v>
      </c>
      <c r="H967" s="56">
        <v>1000</v>
      </c>
      <c r="I967" s="76">
        <v>861</v>
      </c>
      <c r="J967" s="1" t="s">
        <v>4392</v>
      </c>
      <c r="K967" s="37" t="s">
        <v>4177</v>
      </c>
      <c r="L967" s="37"/>
      <c r="M967" s="37">
        <v>600</v>
      </c>
      <c r="N967" s="37">
        <v>940</v>
      </c>
      <c r="O967" s="13"/>
      <c r="P967" s="13"/>
      <c r="Q967" s="13"/>
      <c r="R967" s="53"/>
      <c r="S967" s="53"/>
      <c r="T967" s="8" t="s">
        <v>4452</v>
      </c>
      <c r="U967" s="10" t="s">
        <v>4177</v>
      </c>
      <c r="V967" s="7">
        <v>2200</v>
      </c>
      <c r="W967" s="7">
        <v>897.12</v>
      </c>
      <c r="X967" s="13"/>
      <c r="Y967" s="58"/>
      <c r="Z967" s="53"/>
      <c r="AA967" s="53"/>
      <c r="AB967" s="10"/>
      <c r="AC967" s="10"/>
      <c r="AD967" s="10"/>
      <c r="AE967" s="10"/>
      <c r="AF967" s="47"/>
      <c r="AG967" s="47"/>
      <c r="AH967" s="47"/>
      <c r="AI967" s="47"/>
      <c r="AJ967" s="47"/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/>
      <c r="BB967" s="152"/>
      <c r="BC967" s="152"/>
      <c r="BD967" s="152"/>
      <c r="BE967" s="152"/>
    </row>
    <row r="968" spans="2:57" s="47" customFormat="1" ht="51">
      <c r="B968" s="7" t="s">
        <v>3233</v>
      </c>
      <c r="C968" s="94" t="s">
        <v>3234</v>
      </c>
      <c r="D968" s="25" t="s">
        <v>3235</v>
      </c>
      <c r="E968" s="25" t="s">
        <v>3236</v>
      </c>
      <c r="F968" s="25" t="s">
        <v>3237</v>
      </c>
      <c r="G968" s="26" t="s">
        <v>51</v>
      </c>
      <c r="H968" s="10">
        <v>12</v>
      </c>
      <c r="I968" s="19">
        <v>477.68</v>
      </c>
      <c r="J968" s="1" t="s">
        <v>4315</v>
      </c>
      <c r="K968" s="37" t="s">
        <v>4177</v>
      </c>
      <c r="L968" s="37"/>
      <c r="M968" s="37">
        <v>5</v>
      </c>
      <c r="N968" s="37">
        <v>446.43</v>
      </c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51"/>
      <c r="AG968" s="51"/>
      <c r="AH968" s="51"/>
      <c r="AI968" s="51"/>
      <c r="AJ968" s="51"/>
      <c r="AK968" s="51"/>
      <c r="AL968" s="51"/>
      <c r="AM968" s="51"/>
      <c r="AN968" s="51"/>
      <c r="AO968" s="51"/>
      <c r="AP968" s="51"/>
      <c r="AQ968" s="51"/>
      <c r="AR968" s="51"/>
      <c r="AS968" s="51"/>
      <c r="AT968" s="51"/>
      <c r="AU968" s="51"/>
      <c r="AV968" s="51"/>
      <c r="AW968" s="51"/>
      <c r="AX968" s="51"/>
      <c r="AY968" s="51"/>
      <c r="AZ968" s="51"/>
      <c r="BA968" s="51"/>
      <c r="BB968" s="99"/>
      <c r="BC968" s="99"/>
      <c r="BD968" s="99"/>
      <c r="BE968" s="99"/>
    </row>
    <row r="969" spans="2:57" s="47" customFormat="1" ht="76.5">
      <c r="B969" s="7" t="s">
        <v>3238</v>
      </c>
      <c r="C969" s="127" t="s">
        <v>3239</v>
      </c>
      <c r="D969" s="127" t="s">
        <v>3240</v>
      </c>
      <c r="E969" s="127" t="s">
        <v>3241</v>
      </c>
      <c r="F969" s="127"/>
      <c r="G969" s="11" t="s">
        <v>480</v>
      </c>
      <c r="H969" s="56">
        <v>5</v>
      </c>
      <c r="I969" s="20">
        <v>236000</v>
      </c>
      <c r="J969" s="1"/>
      <c r="K969" s="37"/>
      <c r="L969" s="37"/>
      <c r="M969" s="37"/>
      <c r="N969" s="37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BB969" s="128"/>
      <c r="BC969" s="128"/>
      <c r="BD969" s="128"/>
      <c r="BE969" s="128"/>
    </row>
    <row r="970" spans="2:57" s="47" customFormat="1" ht="76.5">
      <c r="B970" s="7" t="s">
        <v>3242</v>
      </c>
      <c r="C970" s="25" t="s">
        <v>3243</v>
      </c>
      <c r="D970" s="25" t="s">
        <v>3240</v>
      </c>
      <c r="E970" s="25" t="s">
        <v>3244</v>
      </c>
      <c r="F970" s="44"/>
      <c r="G970" s="11" t="s">
        <v>480</v>
      </c>
      <c r="H970" s="56">
        <v>5</v>
      </c>
      <c r="I970" s="20">
        <v>560000</v>
      </c>
      <c r="J970" s="1" t="s">
        <v>4338</v>
      </c>
      <c r="K970" s="37" t="s">
        <v>4177</v>
      </c>
      <c r="L970" s="37"/>
      <c r="M970" s="37">
        <v>20.62</v>
      </c>
      <c r="N970" s="37">
        <v>576976.79</v>
      </c>
      <c r="O970" s="8"/>
      <c r="P970" s="8"/>
      <c r="Q970" s="8"/>
      <c r="R970" s="7"/>
      <c r="S970" s="7"/>
      <c r="T970" s="8" t="s">
        <v>4230</v>
      </c>
      <c r="U970" s="10" t="s">
        <v>4177</v>
      </c>
      <c r="V970" s="7">
        <v>4.0999999999999996</v>
      </c>
      <c r="W970" s="7">
        <v>1910700</v>
      </c>
      <c r="X970" s="8"/>
      <c r="Y970" s="10"/>
      <c r="Z970" s="7"/>
      <c r="AA970" s="7"/>
      <c r="AB970" s="10"/>
      <c r="AC970" s="10"/>
      <c r="AD970" s="10"/>
      <c r="AE970" s="10"/>
      <c r="BB970" s="152"/>
      <c r="BC970" s="152"/>
      <c r="BD970" s="152"/>
      <c r="BE970" s="152"/>
    </row>
    <row r="971" spans="2:57" s="47" customFormat="1" ht="76.5">
      <c r="B971" s="7" t="s">
        <v>3245</v>
      </c>
      <c r="C971" s="127" t="s">
        <v>3246</v>
      </c>
      <c r="D971" s="25" t="s">
        <v>3240</v>
      </c>
      <c r="E971" s="25" t="s">
        <v>3247</v>
      </c>
      <c r="F971" s="127"/>
      <c r="G971" s="11" t="s">
        <v>480</v>
      </c>
      <c r="H971" s="56">
        <v>5</v>
      </c>
      <c r="I971" s="20">
        <v>400000</v>
      </c>
      <c r="J971" s="1" t="s">
        <v>4338</v>
      </c>
      <c r="K971" s="37" t="s">
        <v>4177</v>
      </c>
      <c r="L971" s="37"/>
      <c r="M971" s="37">
        <v>46.749000000000002</v>
      </c>
      <c r="N971" s="37">
        <v>412241.56</v>
      </c>
      <c r="O971" s="8"/>
      <c r="P971" s="8"/>
      <c r="Q971" s="8"/>
      <c r="R971" s="7"/>
      <c r="S971" s="7"/>
      <c r="T971" s="8" t="s">
        <v>4230</v>
      </c>
      <c r="U971" s="10" t="s">
        <v>4177</v>
      </c>
      <c r="V971" s="7">
        <v>2</v>
      </c>
      <c r="W971" s="7">
        <v>1953700</v>
      </c>
      <c r="X971" s="8"/>
      <c r="Y971" s="10"/>
      <c r="Z971" s="7"/>
      <c r="AA971" s="7"/>
      <c r="AB971" s="10"/>
      <c r="AC971" s="10"/>
      <c r="AD971" s="10"/>
      <c r="AE971" s="10"/>
    </row>
    <row r="972" spans="2:57" s="51" customFormat="1" ht="63.75">
      <c r="B972" s="7" t="s">
        <v>3248</v>
      </c>
      <c r="C972" s="127" t="s">
        <v>3249</v>
      </c>
      <c r="D972" s="127" t="s">
        <v>3240</v>
      </c>
      <c r="E972" s="127" t="s">
        <v>3250</v>
      </c>
      <c r="F972" s="25"/>
      <c r="G972" s="11" t="s">
        <v>480</v>
      </c>
      <c r="H972" s="56">
        <v>2</v>
      </c>
      <c r="I972" s="20">
        <v>248000</v>
      </c>
      <c r="J972" s="1" t="s">
        <v>4338</v>
      </c>
      <c r="K972" s="37" t="s">
        <v>4177</v>
      </c>
      <c r="L972" s="37"/>
      <c r="M972" s="37">
        <v>0.2</v>
      </c>
      <c r="N972" s="37">
        <v>455357.1</v>
      </c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47"/>
      <c r="AG972" s="47"/>
      <c r="AH972" s="47"/>
      <c r="AI972" s="47"/>
      <c r="AJ972" s="47"/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/>
      <c r="BB972" s="47"/>
      <c r="BC972" s="47"/>
      <c r="BD972" s="47"/>
      <c r="BE972" s="47"/>
    </row>
    <row r="973" spans="2:57" s="51" customFormat="1" ht="102">
      <c r="B973" s="7" t="s">
        <v>3251</v>
      </c>
      <c r="C973" s="127" t="s">
        <v>3252</v>
      </c>
      <c r="D973" s="127" t="s">
        <v>3240</v>
      </c>
      <c r="E973" s="127" t="s">
        <v>3253</v>
      </c>
      <c r="F973" s="127"/>
      <c r="G973" s="11" t="s">
        <v>480</v>
      </c>
      <c r="H973" s="56">
        <v>5</v>
      </c>
      <c r="I973" s="20">
        <v>400000</v>
      </c>
      <c r="J973" s="1" t="s">
        <v>4338</v>
      </c>
      <c r="K973" s="37" t="s">
        <v>4177</v>
      </c>
      <c r="L973" s="37"/>
      <c r="M973" s="37">
        <v>14.6</v>
      </c>
      <c r="N973" s="37">
        <v>962232.1</v>
      </c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47"/>
      <c r="AG973" s="47"/>
      <c r="AH973" s="47"/>
      <c r="AI973" s="47"/>
      <c r="AJ973" s="47"/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/>
      <c r="BB973" s="47"/>
      <c r="BC973" s="47"/>
      <c r="BD973" s="47"/>
      <c r="BE973" s="47"/>
    </row>
    <row r="974" spans="2:57" s="17" customFormat="1" ht="89.25">
      <c r="B974" s="7" t="s">
        <v>3254</v>
      </c>
      <c r="C974" s="127" t="s">
        <v>3255</v>
      </c>
      <c r="D974" s="127" t="s">
        <v>3240</v>
      </c>
      <c r="E974" s="127" t="s">
        <v>3256</v>
      </c>
      <c r="F974" s="44" t="s">
        <v>3257</v>
      </c>
      <c r="G974" s="11" t="s">
        <v>480</v>
      </c>
      <c r="H974" s="218">
        <v>20</v>
      </c>
      <c r="I974" s="20">
        <v>1520000</v>
      </c>
      <c r="J974" s="1" t="s">
        <v>4338</v>
      </c>
      <c r="K974" s="37" t="s">
        <v>4177</v>
      </c>
      <c r="L974" s="37"/>
      <c r="M974" s="37">
        <v>54.319000000000003</v>
      </c>
      <c r="N974" s="37">
        <v>1474794.42</v>
      </c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47"/>
      <c r="AG974" s="47"/>
      <c r="AH974" s="47"/>
      <c r="AI974" s="47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/>
      <c r="BB974" s="47"/>
      <c r="BC974" s="47"/>
      <c r="BD974" s="47"/>
      <c r="BE974" s="47"/>
    </row>
    <row r="975" spans="2:57" s="99" customFormat="1" ht="63.75">
      <c r="B975" s="7" t="s">
        <v>3258</v>
      </c>
      <c r="C975" s="25" t="s">
        <v>3259</v>
      </c>
      <c r="D975" s="127" t="s">
        <v>3240</v>
      </c>
      <c r="E975" s="127" t="s">
        <v>3260</v>
      </c>
      <c r="F975" s="44"/>
      <c r="G975" s="11" t="s">
        <v>480</v>
      </c>
      <c r="H975" s="56">
        <v>10</v>
      </c>
      <c r="I975" s="20">
        <v>240000</v>
      </c>
      <c r="J975" s="1" t="s">
        <v>4338</v>
      </c>
      <c r="K975" s="37" t="s">
        <v>4177</v>
      </c>
      <c r="L975" s="37"/>
      <c r="M975" s="37">
        <v>3</v>
      </c>
      <c r="N975" s="37">
        <v>232142.85</v>
      </c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47"/>
      <c r="AG975" s="47"/>
      <c r="AH975" s="47"/>
      <c r="AI975" s="47"/>
      <c r="AJ975" s="47"/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/>
      <c r="BB975" s="47"/>
      <c r="BC975" s="47"/>
      <c r="BD975" s="47"/>
      <c r="BE975" s="47"/>
    </row>
    <row r="976" spans="2:57" s="17" customFormat="1" ht="64.5" thickBot="1">
      <c r="B976" s="7" t="s">
        <v>3261</v>
      </c>
      <c r="C976" s="117" t="s">
        <v>3259</v>
      </c>
      <c r="D976" s="127" t="s">
        <v>3240</v>
      </c>
      <c r="E976" s="127" t="s">
        <v>3260</v>
      </c>
      <c r="F976" s="219" t="s">
        <v>3262</v>
      </c>
      <c r="G976" s="11" t="s">
        <v>480</v>
      </c>
      <c r="H976" s="218">
        <v>5</v>
      </c>
      <c r="I976" s="20">
        <v>240000</v>
      </c>
      <c r="J976" s="1"/>
      <c r="K976" s="37"/>
      <c r="L976" s="37"/>
      <c r="M976" s="37"/>
      <c r="N976" s="37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47"/>
      <c r="AG976" s="47"/>
      <c r="AH976" s="47"/>
      <c r="AI976" s="47"/>
      <c r="AJ976" s="47"/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/>
      <c r="BB976" s="47"/>
      <c r="BC976" s="47"/>
      <c r="BD976" s="47"/>
      <c r="BE976" s="47"/>
    </row>
    <row r="977" spans="2:57" s="51" customFormat="1" ht="64.5" thickTop="1">
      <c r="B977" s="7" t="s">
        <v>3263</v>
      </c>
      <c r="C977" s="25" t="s">
        <v>3259</v>
      </c>
      <c r="D977" s="133" t="s">
        <v>3240</v>
      </c>
      <c r="E977" s="127" t="s">
        <v>3260</v>
      </c>
      <c r="F977" s="127" t="s">
        <v>3264</v>
      </c>
      <c r="G977" s="11" t="s">
        <v>480</v>
      </c>
      <c r="H977" s="56">
        <v>20</v>
      </c>
      <c r="I977" s="20">
        <v>240000</v>
      </c>
      <c r="J977" s="1"/>
      <c r="K977" s="37"/>
      <c r="L977" s="37"/>
      <c r="M977" s="37"/>
      <c r="N977" s="37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47"/>
      <c r="AG977" s="47"/>
      <c r="AH977" s="47"/>
      <c r="AI977" s="47"/>
      <c r="AJ977" s="47"/>
      <c r="AK977" s="47"/>
      <c r="AL977" s="47"/>
      <c r="AM977" s="47"/>
      <c r="AN977" s="47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/>
      <c r="BB977" s="47"/>
      <c r="BC977" s="47"/>
      <c r="BD977" s="47"/>
      <c r="BE977" s="47"/>
    </row>
    <row r="978" spans="2:57" s="125" customFormat="1" ht="63.75">
      <c r="B978" s="7" t="s">
        <v>3265</v>
      </c>
      <c r="C978" s="25" t="s">
        <v>3259</v>
      </c>
      <c r="D978" s="133" t="s">
        <v>3240</v>
      </c>
      <c r="E978" s="127" t="s">
        <v>3260</v>
      </c>
      <c r="F978" s="127" t="s">
        <v>3266</v>
      </c>
      <c r="G978" s="11" t="s">
        <v>480</v>
      </c>
      <c r="H978" s="218">
        <v>20</v>
      </c>
      <c r="I978" s="20">
        <v>240000</v>
      </c>
      <c r="J978" s="1"/>
      <c r="K978" s="37"/>
      <c r="L978" s="37"/>
      <c r="M978" s="37"/>
      <c r="N978" s="37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47"/>
      <c r="AG978" s="47"/>
      <c r="AH978" s="47"/>
      <c r="AI978" s="47"/>
      <c r="AJ978" s="47"/>
      <c r="AK978" s="47"/>
      <c r="AL978" s="47"/>
      <c r="AM978" s="47"/>
      <c r="AN978" s="47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/>
      <c r="BB978" s="47"/>
      <c r="BC978" s="47"/>
      <c r="BD978" s="47"/>
      <c r="BE978" s="47"/>
    </row>
    <row r="979" spans="2:57" s="51" customFormat="1" ht="63.75">
      <c r="B979" s="7" t="s">
        <v>3267</v>
      </c>
      <c r="C979" s="25" t="s">
        <v>3259</v>
      </c>
      <c r="D979" s="133" t="s">
        <v>3240</v>
      </c>
      <c r="E979" s="127" t="s">
        <v>3260</v>
      </c>
      <c r="F979" s="220" t="s">
        <v>3268</v>
      </c>
      <c r="G979" s="11" t="s">
        <v>480</v>
      </c>
      <c r="H979" s="218">
        <v>5</v>
      </c>
      <c r="I979" s="20">
        <v>470000</v>
      </c>
      <c r="J979" s="1"/>
      <c r="K979" s="37"/>
      <c r="L979" s="37"/>
      <c r="M979" s="37"/>
      <c r="N979" s="37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47"/>
      <c r="AG979" s="47"/>
      <c r="AH979" s="47"/>
      <c r="AI979" s="47"/>
      <c r="AJ979" s="47"/>
      <c r="AK979" s="47"/>
      <c r="AL979" s="47"/>
      <c r="AM979" s="47"/>
      <c r="AN979" s="47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/>
      <c r="BB979" s="47"/>
      <c r="BC979" s="47"/>
      <c r="BD979" s="47"/>
      <c r="BE979" s="47"/>
    </row>
    <row r="980" spans="2:57" s="17" customFormat="1" ht="38.25">
      <c r="B980" s="7" t="s">
        <v>3269</v>
      </c>
      <c r="C980" s="117" t="s">
        <v>3270</v>
      </c>
      <c r="D980" s="110" t="s">
        <v>3240</v>
      </c>
      <c r="E980" s="25" t="s">
        <v>3271</v>
      </c>
      <c r="F980" s="195"/>
      <c r="G980" s="11" t="s">
        <v>480</v>
      </c>
      <c r="H980" s="56">
        <v>5</v>
      </c>
      <c r="I980" s="20">
        <v>240000</v>
      </c>
      <c r="J980" s="1"/>
      <c r="K980" s="37"/>
      <c r="L980" s="37"/>
      <c r="M980" s="37"/>
      <c r="N980" s="37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47"/>
      <c r="AG980" s="47"/>
      <c r="AH980" s="47"/>
      <c r="AI980" s="47"/>
      <c r="AJ980" s="47"/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/>
      <c r="BB980" s="47"/>
      <c r="BC980" s="47"/>
      <c r="BD980" s="47"/>
      <c r="BE980" s="47"/>
    </row>
    <row r="981" spans="2:57" s="116" customFormat="1" ht="38.25">
      <c r="B981" s="7" t="s">
        <v>3272</v>
      </c>
      <c r="C981" s="48" t="s">
        <v>3273</v>
      </c>
      <c r="D981" s="25" t="s">
        <v>3240</v>
      </c>
      <c r="E981" s="25" t="s">
        <v>3274</v>
      </c>
      <c r="F981" s="195" t="s">
        <v>2214</v>
      </c>
      <c r="G981" s="11" t="s">
        <v>480</v>
      </c>
      <c r="H981" s="56">
        <v>3</v>
      </c>
      <c r="I981" s="20">
        <v>240000</v>
      </c>
      <c r="J981" s="1" t="s">
        <v>4338</v>
      </c>
      <c r="K981" s="37" t="s">
        <v>4177</v>
      </c>
      <c r="L981" s="37"/>
      <c r="M981" s="37">
        <v>3.42</v>
      </c>
      <c r="N981" s="37">
        <v>198900</v>
      </c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47"/>
      <c r="AG981" s="47"/>
      <c r="AH981" s="47"/>
      <c r="AI981" s="47"/>
      <c r="AJ981" s="47"/>
      <c r="AK981" s="47"/>
      <c r="AL981" s="47"/>
      <c r="AM981" s="47"/>
      <c r="AN981" s="47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/>
      <c r="BB981" s="47"/>
      <c r="BC981" s="47"/>
      <c r="BD981" s="47"/>
      <c r="BE981" s="47"/>
    </row>
    <row r="982" spans="2:57" s="51" customFormat="1" ht="51">
      <c r="B982" s="7" t="s">
        <v>3275</v>
      </c>
      <c r="C982" s="127" t="s">
        <v>3276</v>
      </c>
      <c r="D982" s="127" t="s">
        <v>3240</v>
      </c>
      <c r="E982" s="127" t="s">
        <v>3277</v>
      </c>
      <c r="F982" s="195"/>
      <c r="G982" s="11" t="s">
        <v>480</v>
      </c>
      <c r="H982" s="56">
        <v>1</v>
      </c>
      <c r="I982" s="20">
        <v>180000</v>
      </c>
      <c r="J982" s="1" t="s">
        <v>4338</v>
      </c>
      <c r="K982" s="37" t="s">
        <v>4177</v>
      </c>
      <c r="L982" s="37"/>
      <c r="M982" s="37">
        <v>0.05</v>
      </c>
      <c r="N982" s="37">
        <v>166071.35</v>
      </c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47"/>
      <c r="AG982" s="47"/>
      <c r="AH982" s="47"/>
      <c r="AI982" s="47"/>
      <c r="AJ982" s="47"/>
      <c r="AK982" s="47"/>
      <c r="AL982" s="47"/>
      <c r="AM982" s="47"/>
      <c r="AN982" s="47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/>
      <c r="BB982" s="47"/>
      <c r="BC982" s="47"/>
      <c r="BD982" s="47"/>
      <c r="BE982" s="47"/>
    </row>
    <row r="983" spans="2:57" s="51" customFormat="1" ht="38.25">
      <c r="B983" s="7" t="s">
        <v>3278</v>
      </c>
      <c r="C983" s="127" t="s">
        <v>3279</v>
      </c>
      <c r="D983" s="127" t="s">
        <v>3240</v>
      </c>
      <c r="E983" s="127" t="s">
        <v>3280</v>
      </c>
      <c r="F983" s="195"/>
      <c r="G983" s="11" t="s">
        <v>480</v>
      </c>
      <c r="H983" s="56">
        <v>1</v>
      </c>
      <c r="I983" s="20">
        <v>180000</v>
      </c>
      <c r="J983" s="1" t="s">
        <v>4338</v>
      </c>
      <c r="K983" s="37" t="s">
        <v>4177</v>
      </c>
      <c r="L983" s="37"/>
      <c r="M983" s="37">
        <v>14.067</v>
      </c>
      <c r="N983" s="37">
        <v>168082.14</v>
      </c>
      <c r="O983" s="8" t="s">
        <v>4426</v>
      </c>
      <c r="P983" s="8" t="s">
        <v>4177</v>
      </c>
      <c r="Q983" s="8"/>
      <c r="R983" s="7">
        <v>6.9</v>
      </c>
      <c r="S983" s="7">
        <v>168082.1</v>
      </c>
      <c r="T983" s="8"/>
      <c r="U983" s="10"/>
      <c r="V983" s="7"/>
      <c r="W983" s="7"/>
      <c r="X983" s="8"/>
      <c r="Y983" s="10"/>
      <c r="Z983" s="7"/>
      <c r="AA983" s="7"/>
      <c r="AB983" s="10"/>
      <c r="AC983" s="10"/>
      <c r="AD983" s="10"/>
      <c r="AE983" s="10"/>
      <c r="AF983" s="47"/>
      <c r="AG983" s="47"/>
      <c r="AH983" s="47"/>
      <c r="AI983" s="47"/>
      <c r="AJ983" s="47"/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/>
      <c r="BB983" s="47"/>
      <c r="BC983" s="47"/>
      <c r="BD983" s="47"/>
      <c r="BE983" s="47"/>
    </row>
    <row r="984" spans="2:57" s="51" customFormat="1" ht="51">
      <c r="B984" s="7" t="s">
        <v>3281</v>
      </c>
      <c r="C984" s="48" t="s">
        <v>3282</v>
      </c>
      <c r="D984" s="127" t="s">
        <v>3240</v>
      </c>
      <c r="E984" s="127" t="s">
        <v>3283</v>
      </c>
      <c r="F984" s="117" t="s">
        <v>3284</v>
      </c>
      <c r="G984" s="11" t="s">
        <v>480</v>
      </c>
      <c r="H984" s="56">
        <v>5</v>
      </c>
      <c r="I984" s="20">
        <v>395000</v>
      </c>
      <c r="J984" s="1" t="s">
        <v>4338</v>
      </c>
      <c r="K984" s="37" t="s">
        <v>4177</v>
      </c>
      <c r="L984" s="37"/>
      <c r="M984" s="37">
        <v>24.274999999999999</v>
      </c>
      <c r="N984" s="37">
        <v>356392.86</v>
      </c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47"/>
      <c r="AG984" s="47"/>
      <c r="AH984" s="47"/>
      <c r="AI984" s="47"/>
      <c r="AJ984" s="47"/>
      <c r="AK984" s="47"/>
      <c r="AL984" s="47"/>
      <c r="AM984" s="47"/>
      <c r="AN984" s="47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/>
      <c r="BB984" s="47"/>
      <c r="BC984" s="47"/>
      <c r="BD984" s="47"/>
      <c r="BE984" s="47"/>
    </row>
    <row r="985" spans="2:57" s="116" customFormat="1" ht="89.25">
      <c r="B985" s="7" t="s">
        <v>3285</v>
      </c>
      <c r="C985" s="127" t="s">
        <v>3286</v>
      </c>
      <c r="D985" s="127" t="s">
        <v>3240</v>
      </c>
      <c r="E985" s="133" t="s">
        <v>3287</v>
      </c>
      <c r="F985" s="127"/>
      <c r="G985" s="11" t="s">
        <v>480</v>
      </c>
      <c r="H985" s="56">
        <v>1</v>
      </c>
      <c r="I985" s="20">
        <v>180000</v>
      </c>
      <c r="J985" s="1" t="s">
        <v>4338</v>
      </c>
      <c r="K985" s="37" t="s">
        <v>4177</v>
      </c>
      <c r="L985" s="37"/>
      <c r="M985" s="37">
        <v>1.365</v>
      </c>
      <c r="N985" s="37">
        <v>168750</v>
      </c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47"/>
      <c r="AG985" s="47"/>
      <c r="AH985" s="47"/>
      <c r="AI985" s="47"/>
      <c r="AJ985" s="47"/>
      <c r="AK985" s="47"/>
      <c r="AL985" s="47"/>
      <c r="AM985" s="47"/>
      <c r="AN985" s="47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/>
      <c r="BB985" s="47"/>
      <c r="BC985" s="47"/>
      <c r="BD985" s="47"/>
      <c r="BE985" s="47"/>
    </row>
    <row r="986" spans="2:57" s="17" customFormat="1" ht="89.25">
      <c r="B986" s="7" t="s">
        <v>3288</v>
      </c>
      <c r="C986" s="25" t="s">
        <v>3289</v>
      </c>
      <c r="D986" s="25" t="s">
        <v>3240</v>
      </c>
      <c r="E986" s="110" t="s">
        <v>3290</v>
      </c>
      <c r="F986" s="44"/>
      <c r="G986" s="11" t="s">
        <v>480</v>
      </c>
      <c r="H986" s="56">
        <v>1</v>
      </c>
      <c r="I986" s="20">
        <v>180000</v>
      </c>
      <c r="J986" s="1" t="s">
        <v>4338</v>
      </c>
      <c r="K986" s="37" t="s">
        <v>4177</v>
      </c>
      <c r="L986" s="37"/>
      <c r="M986" s="37">
        <v>4.2549999999999999</v>
      </c>
      <c r="N986" s="37">
        <v>168750</v>
      </c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47"/>
      <c r="AG986" s="47"/>
      <c r="AH986" s="47"/>
      <c r="AI986" s="47"/>
      <c r="AJ986" s="47"/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/>
      <c r="BB986" s="47"/>
      <c r="BC986" s="47"/>
      <c r="BD986" s="47"/>
      <c r="BE986" s="47"/>
    </row>
    <row r="987" spans="2:57" s="17" customFormat="1" ht="89.25">
      <c r="B987" s="7" t="s">
        <v>3291</v>
      </c>
      <c r="C987" s="25" t="s">
        <v>3292</v>
      </c>
      <c r="D987" s="25" t="s">
        <v>3240</v>
      </c>
      <c r="E987" s="110" t="s">
        <v>3293</v>
      </c>
      <c r="F987" s="44"/>
      <c r="G987" s="11" t="s">
        <v>480</v>
      </c>
      <c r="H987" s="56">
        <v>0.5</v>
      </c>
      <c r="I987" s="20">
        <v>180000</v>
      </c>
      <c r="J987" s="1" t="s">
        <v>4338</v>
      </c>
      <c r="K987" s="37" t="s">
        <v>4177</v>
      </c>
      <c r="L987" s="37"/>
      <c r="M987" s="37">
        <v>3.03</v>
      </c>
      <c r="N987" s="37">
        <v>168750</v>
      </c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47"/>
      <c r="AG987" s="47"/>
      <c r="AH987" s="47"/>
      <c r="AI987" s="47"/>
      <c r="AJ987" s="47"/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/>
      <c r="BB987" s="47"/>
      <c r="BC987" s="47"/>
      <c r="BD987" s="47"/>
      <c r="BE987" s="47"/>
    </row>
    <row r="988" spans="2:57" s="17" customFormat="1" ht="89.25">
      <c r="B988" s="7" t="s">
        <v>3294</v>
      </c>
      <c r="C988" s="127" t="s">
        <v>3295</v>
      </c>
      <c r="D988" s="127" t="s">
        <v>3240</v>
      </c>
      <c r="E988" s="133" t="s">
        <v>3296</v>
      </c>
      <c r="F988" s="44" t="s">
        <v>3297</v>
      </c>
      <c r="G988" s="11" t="s">
        <v>480</v>
      </c>
      <c r="H988" s="56">
        <v>0.5</v>
      </c>
      <c r="I988" s="20">
        <v>180000</v>
      </c>
      <c r="J988" s="1" t="s">
        <v>4338</v>
      </c>
      <c r="K988" s="37" t="s">
        <v>4177</v>
      </c>
      <c r="L988" s="37"/>
      <c r="M988" s="37">
        <v>1.2689999999999999</v>
      </c>
      <c r="N988" s="37">
        <v>168750</v>
      </c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47"/>
      <c r="AG988" s="47"/>
      <c r="AH988" s="47"/>
      <c r="AI988" s="47"/>
      <c r="AJ988" s="47"/>
      <c r="AK988" s="47"/>
      <c r="AL988" s="47"/>
      <c r="AM988" s="47"/>
      <c r="AN988" s="47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/>
      <c r="BB988" s="47"/>
      <c r="BC988" s="47"/>
      <c r="BD988" s="47"/>
      <c r="BE988" s="47"/>
    </row>
    <row r="989" spans="2:57" s="51" customFormat="1" ht="38.25">
      <c r="B989" s="7" t="s">
        <v>3298</v>
      </c>
      <c r="C989" s="127" t="s">
        <v>3299</v>
      </c>
      <c r="D989" s="127" t="s">
        <v>3240</v>
      </c>
      <c r="E989" s="127" t="s">
        <v>3300</v>
      </c>
      <c r="F989" s="127"/>
      <c r="G989" s="11" t="s">
        <v>480</v>
      </c>
      <c r="H989" s="56">
        <v>0.2</v>
      </c>
      <c r="I989" s="20">
        <v>2215000</v>
      </c>
      <c r="J989" s="1"/>
      <c r="K989" s="37"/>
      <c r="L989" s="37"/>
      <c r="M989" s="37"/>
      <c r="N989" s="37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47"/>
      <c r="AG989" s="47"/>
      <c r="AH989" s="47"/>
      <c r="AI989" s="47"/>
      <c r="AJ989" s="47"/>
      <c r="AK989" s="47"/>
      <c r="AL989" s="47"/>
      <c r="AM989" s="47"/>
      <c r="AN989" s="47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/>
      <c r="BB989" s="47"/>
      <c r="BC989" s="47"/>
      <c r="BD989" s="47"/>
      <c r="BE989" s="47"/>
    </row>
    <row r="990" spans="2:57" s="51" customFormat="1" ht="63.75">
      <c r="B990" s="7" t="s">
        <v>3301</v>
      </c>
      <c r="C990" s="127" t="s">
        <v>3302</v>
      </c>
      <c r="D990" s="127" t="s">
        <v>3240</v>
      </c>
      <c r="E990" s="127" t="s">
        <v>3303</v>
      </c>
      <c r="F990" s="221"/>
      <c r="G990" s="11" t="s">
        <v>480</v>
      </c>
      <c r="H990" s="56">
        <v>0.2</v>
      </c>
      <c r="I990" s="20">
        <v>2215000</v>
      </c>
      <c r="J990" s="1"/>
      <c r="K990" s="37"/>
      <c r="L990" s="37"/>
      <c r="M990" s="37"/>
      <c r="N990" s="37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47"/>
      <c r="AG990" s="47"/>
      <c r="AH990" s="47"/>
      <c r="AI990" s="47"/>
      <c r="AJ990" s="47"/>
      <c r="AK990" s="47"/>
      <c r="AL990" s="47"/>
      <c r="AM990" s="47"/>
      <c r="AN990" s="47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/>
      <c r="BB990" s="47"/>
      <c r="BC990" s="47"/>
      <c r="BD990" s="47"/>
      <c r="BE990" s="47"/>
    </row>
    <row r="991" spans="2:57" s="99" customFormat="1" ht="63.75">
      <c r="B991" s="7" t="s">
        <v>3304</v>
      </c>
      <c r="C991" s="127" t="s">
        <v>3305</v>
      </c>
      <c r="D991" s="127" t="s">
        <v>3240</v>
      </c>
      <c r="E991" s="127" t="s">
        <v>3306</v>
      </c>
      <c r="F991" s="127"/>
      <c r="G991" s="11" t="s">
        <v>480</v>
      </c>
      <c r="H991" s="56">
        <v>0.2</v>
      </c>
      <c r="I991" s="20">
        <v>2215000</v>
      </c>
      <c r="J991" s="1" t="s">
        <v>4338</v>
      </c>
      <c r="K991" s="37" t="s">
        <v>4177</v>
      </c>
      <c r="L991" s="37"/>
      <c r="M991" s="37">
        <v>0.03</v>
      </c>
      <c r="N991" s="37">
        <v>2209821.33</v>
      </c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47"/>
      <c r="AG991" s="47"/>
      <c r="AH991" s="47"/>
      <c r="AI991" s="47"/>
      <c r="AJ991" s="47"/>
      <c r="AK991" s="47"/>
      <c r="AL991" s="47"/>
      <c r="AM991" s="47"/>
      <c r="AN991" s="47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/>
      <c r="BB991" s="47"/>
      <c r="BC991" s="47"/>
      <c r="BD991" s="47"/>
      <c r="BE991" s="47"/>
    </row>
    <row r="992" spans="2:57" s="17" customFormat="1" ht="38.25">
      <c r="B992" s="7" t="s">
        <v>3307</v>
      </c>
      <c r="C992" s="127" t="s">
        <v>3308</v>
      </c>
      <c r="D992" s="127" t="s">
        <v>3240</v>
      </c>
      <c r="E992" s="127" t="s">
        <v>3309</v>
      </c>
      <c r="F992" s="62" t="s">
        <v>3310</v>
      </c>
      <c r="G992" s="11" t="s">
        <v>480</v>
      </c>
      <c r="H992" s="56">
        <v>7</v>
      </c>
      <c r="I992" s="20">
        <v>1950000</v>
      </c>
      <c r="J992" s="1" t="s">
        <v>4338</v>
      </c>
      <c r="K992" s="37" t="s">
        <v>4177</v>
      </c>
      <c r="L992" s="37"/>
      <c r="M992" s="37">
        <v>0.89</v>
      </c>
      <c r="N992" s="37">
        <v>1750000</v>
      </c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47"/>
      <c r="AG992" s="47"/>
      <c r="AH992" s="47"/>
      <c r="AI992" s="47"/>
      <c r="AJ992" s="47"/>
      <c r="AK992" s="47"/>
      <c r="AL992" s="47"/>
      <c r="AM992" s="47"/>
      <c r="AN992" s="47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/>
      <c r="BB992" s="47"/>
      <c r="BC992" s="47"/>
      <c r="BD992" s="47"/>
      <c r="BE992" s="47"/>
    </row>
    <row r="993" spans="2:57" s="99" customFormat="1" ht="38.25">
      <c r="B993" s="7" t="s">
        <v>3311</v>
      </c>
      <c r="C993" s="127" t="s">
        <v>3312</v>
      </c>
      <c r="D993" s="127" t="s">
        <v>3240</v>
      </c>
      <c r="E993" s="127" t="s">
        <v>3313</v>
      </c>
      <c r="F993" s="62" t="s">
        <v>3314</v>
      </c>
      <c r="G993" s="11" t="s">
        <v>480</v>
      </c>
      <c r="H993" s="56">
        <v>5</v>
      </c>
      <c r="I993" s="20">
        <v>1950000</v>
      </c>
      <c r="J993" s="1" t="s">
        <v>4338</v>
      </c>
      <c r="K993" s="37" t="s">
        <v>4177</v>
      </c>
      <c r="L993" s="37"/>
      <c r="M993" s="37">
        <v>6.75</v>
      </c>
      <c r="N993" s="37">
        <v>1618998.62</v>
      </c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47"/>
      <c r="AG993" s="47"/>
      <c r="AH993" s="47"/>
      <c r="AI993" s="47"/>
      <c r="AJ993" s="47"/>
      <c r="AK993" s="47"/>
      <c r="AL993" s="47"/>
      <c r="AM993" s="47"/>
      <c r="AN993" s="47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/>
      <c r="BB993" s="47"/>
      <c r="BC993" s="47"/>
      <c r="BD993" s="47"/>
      <c r="BE993" s="47"/>
    </row>
    <row r="994" spans="2:57" s="17" customFormat="1" ht="38.25">
      <c r="B994" s="7" t="s">
        <v>3315</v>
      </c>
      <c r="C994" s="127" t="s">
        <v>3316</v>
      </c>
      <c r="D994" s="127" t="s">
        <v>3240</v>
      </c>
      <c r="E994" s="222" t="s">
        <v>3317</v>
      </c>
      <c r="F994" s="127"/>
      <c r="G994" s="11" t="s">
        <v>480</v>
      </c>
      <c r="H994" s="56">
        <v>5</v>
      </c>
      <c r="I994" s="20">
        <v>1950000</v>
      </c>
      <c r="J994" s="1" t="s">
        <v>4338</v>
      </c>
      <c r="K994" s="37" t="s">
        <v>4177</v>
      </c>
      <c r="L994" s="37"/>
      <c r="M994" s="37">
        <v>23.91</v>
      </c>
      <c r="N994" s="37">
        <v>1890752.17</v>
      </c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47"/>
      <c r="AG994" s="47"/>
      <c r="AH994" s="47"/>
      <c r="AI994" s="47"/>
      <c r="AJ994" s="47"/>
      <c r="AK994" s="47"/>
      <c r="AL994" s="47"/>
      <c r="AM994" s="47"/>
      <c r="AN994" s="47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/>
      <c r="BB994" s="47"/>
      <c r="BC994" s="47"/>
      <c r="BD994" s="47"/>
      <c r="BE994" s="47"/>
    </row>
    <row r="995" spans="2:57" s="116" customFormat="1" ht="25.5">
      <c r="B995" s="7" t="s">
        <v>3318</v>
      </c>
      <c r="C995" s="25" t="s">
        <v>3319</v>
      </c>
      <c r="D995" s="25" t="s">
        <v>3240</v>
      </c>
      <c r="E995" s="110" t="s">
        <v>3320</v>
      </c>
      <c r="F995" s="25" t="s">
        <v>3321</v>
      </c>
      <c r="G995" s="26" t="s">
        <v>51</v>
      </c>
      <c r="H995" s="8">
        <v>2</v>
      </c>
      <c r="I995" s="19">
        <v>1830030</v>
      </c>
      <c r="J995" s="1"/>
      <c r="K995" s="37"/>
      <c r="L995" s="37"/>
      <c r="M995" s="37"/>
      <c r="N995" s="37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51"/>
      <c r="AG995" s="51"/>
      <c r="AH995" s="51"/>
      <c r="AI995" s="51"/>
      <c r="AJ995" s="51"/>
      <c r="AK995" s="51"/>
      <c r="AL995" s="51"/>
      <c r="AM995" s="51"/>
      <c r="AN995" s="51"/>
      <c r="AO995" s="51"/>
      <c r="AP995" s="51"/>
      <c r="AQ995" s="51"/>
      <c r="AR995" s="51"/>
      <c r="AS995" s="51"/>
      <c r="AT995" s="51"/>
      <c r="AU995" s="51"/>
      <c r="AV995" s="51"/>
      <c r="AW995" s="51"/>
      <c r="AX995" s="51"/>
      <c r="AY995" s="51"/>
      <c r="AZ995" s="51"/>
      <c r="BA995" s="51"/>
      <c r="BB995" s="47"/>
      <c r="BC995" s="47"/>
      <c r="BD995" s="47"/>
      <c r="BE995" s="47"/>
    </row>
    <row r="996" spans="2:57" s="116" customFormat="1" ht="76.5">
      <c r="B996" s="7" t="s">
        <v>3322</v>
      </c>
      <c r="C996" s="25" t="s">
        <v>3323</v>
      </c>
      <c r="D996" s="25" t="s">
        <v>3240</v>
      </c>
      <c r="E996" s="110" t="s">
        <v>3324</v>
      </c>
      <c r="F996" s="223" t="s">
        <v>3325</v>
      </c>
      <c r="G996" s="123" t="s">
        <v>105</v>
      </c>
      <c r="H996" s="8">
        <v>1</v>
      </c>
      <c r="I996" s="20">
        <v>935</v>
      </c>
      <c r="J996" s="1"/>
      <c r="K996" s="37"/>
      <c r="L996" s="37"/>
      <c r="M996" s="37"/>
      <c r="N996" s="37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51"/>
      <c r="AG996" s="51"/>
      <c r="AH996" s="51"/>
      <c r="AI996" s="51"/>
      <c r="AJ996" s="51"/>
      <c r="AK996" s="51"/>
      <c r="AL996" s="51"/>
      <c r="AM996" s="51"/>
      <c r="AN996" s="51"/>
      <c r="AO996" s="51"/>
      <c r="AP996" s="51"/>
      <c r="AQ996" s="51"/>
      <c r="AR996" s="51"/>
      <c r="AS996" s="51"/>
      <c r="AT996" s="51"/>
      <c r="AU996" s="51"/>
      <c r="AV996" s="51"/>
      <c r="AW996" s="51"/>
      <c r="AX996" s="51"/>
      <c r="AY996" s="51"/>
      <c r="AZ996" s="51"/>
      <c r="BA996" s="51"/>
      <c r="BB996" s="47"/>
      <c r="BC996" s="47"/>
      <c r="BD996" s="47"/>
      <c r="BE996" s="47"/>
    </row>
    <row r="997" spans="2:57" s="51" customFormat="1" ht="77.25">
      <c r="B997" s="7" t="s">
        <v>3326</v>
      </c>
      <c r="C997" s="25" t="s">
        <v>3327</v>
      </c>
      <c r="D997" s="94" t="s">
        <v>3240</v>
      </c>
      <c r="E997" s="141" t="s">
        <v>3328</v>
      </c>
      <c r="F997" s="223" t="s">
        <v>3329</v>
      </c>
      <c r="G997" s="8" t="s">
        <v>105</v>
      </c>
      <c r="H997" s="8">
        <v>1</v>
      </c>
      <c r="I997" s="20">
        <v>6710</v>
      </c>
      <c r="J997" s="1"/>
      <c r="K997" s="37"/>
      <c r="L997" s="37"/>
      <c r="M997" s="37"/>
      <c r="N997" s="37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BB997" s="47"/>
      <c r="BC997" s="47"/>
      <c r="BD997" s="47"/>
      <c r="BE997" s="47"/>
    </row>
    <row r="998" spans="2:57" s="51" customFormat="1" ht="77.25">
      <c r="B998" s="7" t="s">
        <v>3330</v>
      </c>
      <c r="C998" s="25" t="s">
        <v>3331</v>
      </c>
      <c r="D998" s="94" t="s">
        <v>3240</v>
      </c>
      <c r="E998" s="141" t="s">
        <v>3332</v>
      </c>
      <c r="F998" s="223" t="s">
        <v>3333</v>
      </c>
      <c r="G998" s="8" t="s">
        <v>105</v>
      </c>
      <c r="H998" s="8">
        <v>1</v>
      </c>
      <c r="I998" s="20">
        <v>4840</v>
      </c>
      <c r="J998" s="1"/>
      <c r="K998" s="37"/>
      <c r="L998" s="37"/>
      <c r="M998" s="37"/>
      <c r="N998" s="37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BB998" s="47"/>
      <c r="BC998" s="47"/>
      <c r="BD998" s="47"/>
      <c r="BE998" s="47"/>
    </row>
    <row r="999" spans="2:57" s="51" customFormat="1" ht="77.25">
      <c r="B999" s="7" t="s">
        <v>3334</v>
      </c>
      <c r="C999" s="25" t="s">
        <v>3335</v>
      </c>
      <c r="D999" s="94" t="s">
        <v>3240</v>
      </c>
      <c r="E999" s="141" t="s">
        <v>3336</v>
      </c>
      <c r="F999" s="223" t="s">
        <v>3337</v>
      </c>
      <c r="G999" s="8" t="s">
        <v>105</v>
      </c>
      <c r="H999" s="8">
        <v>1</v>
      </c>
      <c r="I999" s="20">
        <v>2970</v>
      </c>
      <c r="J999" s="1"/>
      <c r="K999" s="37"/>
      <c r="L999" s="37"/>
      <c r="M999" s="37"/>
      <c r="N999" s="37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BB999" s="47"/>
      <c r="BC999" s="47"/>
      <c r="BD999" s="47"/>
      <c r="BE999" s="47"/>
    </row>
    <row r="1000" spans="2:57" s="51" customFormat="1" ht="64.5">
      <c r="B1000" s="7" t="s">
        <v>3338</v>
      </c>
      <c r="C1000" s="25" t="s">
        <v>3339</v>
      </c>
      <c r="D1000" s="94" t="s">
        <v>3240</v>
      </c>
      <c r="E1000" s="141" t="s">
        <v>3340</v>
      </c>
      <c r="F1000" s="25" t="s">
        <v>3341</v>
      </c>
      <c r="G1000" s="8" t="s">
        <v>105</v>
      </c>
      <c r="H1000" s="8">
        <v>1</v>
      </c>
      <c r="I1000" s="20">
        <v>1100</v>
      </c>
      <c r="J1000" s="1" t="s">
        <v>4393</v>
      </c>
      <c r="K1000" s="37" t="s">
        <v>4177</v>
      </c>
      <c r="L1000" s="37"/>
      <c r="M1000" s="37">
        <v>3</v>
      </c>
      <c r="N1000" s="37">
        <v>1125</v>
      </c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BB1000" s="47"/>
      <c r="BC1000" s="47"/>
      <c r="BD1000" s="47"/>
      <c r="BE1000" s="47"/>
    </row>
    <row r="1001" spans="2:57" s="51" customFormat="1" ht="64.5">
      <c r="B1001" s="7" t="s">
        <v>3342</v>
      </c>
      <c r="C1001" s="25" t="s">
        <v>3343</v>
      </c>
      <c r="D1001" s="94" t="s">
        <v>3240</v>
      </c>
      <c r="E1001" s="141" t="s">
        <v>3344</v>
      </c>
      <c r="F1001" s="25" t="s">
        <v>3345</v>
      </c>
      <c r="G1001" s="8" t="s">
        <v>105</v>
      </c>
      <c r="H1001" s="8">
        <v>1</v>
      </c>
      <c r="I1001" s="20">
        <v>660</v>
      </c>
      <c r="J1001" s="1" t="s">
        <v>4393</v>
      </c>
      <c r="K1001" s="37" t="s">
        <v>4177</v>
      </c>
      <c r="L1001" s="37"/>
      <c r="M1001" s="37">
        <v>3</v>
      </c>
      <c r="N1001" s="37">
        <v>620.54</v>
      </c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BB1001" s="47"/>
      <c r="BC1001" s="47"/>
      <c r="BD1001" s="47"/>
      <c r="BE1001" s="47"/>
    </row>
    <row r="1002" spans="2:57" s="116" customFormat="1" ht="63.75">
      <c r="B1002" s="7" t="s">
        <v>3346</v>
      </c>
      <c r="C1002" s="25" t="s">
        <v>3347</v>
      </c>
      <c r="D1002" s="25" t="s">
        <v>3240</v>
      </c>
      <c r="E1002" s="110" t="s">
        <v>3348</v>
      </c>
      <c r="F1002" s="25" t="s">
        <v>3349</v>
      </c>
      <c r="G1002" s="8" t="s">
        <v>105</v>
      </c>
      <c r="H1002" s="8">
        <v>1</v>
      </c>
      <c r="I1002" s="20">
        <v>550</v>
      </c>
      <c r="J1002" s="1" t="s">
        <v>4393</v>
      </c>
      <c r="K1002" s="37" t="s">
        <v>4177</v>
      </c>
      <c r="L1002" s="37"/>
      <c r="M1002" s="37">
        <v>1</v>
      </c>
      <c r="N1002" s="37">
        <v>401</v>
      </c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51"/>
      <c r="AG1002" s="51"/>
      <c r="AH1002" s="51"/>
      <c r="AI1002" s="51"/>
      <c r="AJ1002" s="51"/>
      <c r="AK1002" s="51"/>
      <c r="AL1002" s="51"/>
      <c r="AM1002" s="51"/>
      <c r="AN1002" s="51"/>
      <c r="AO1002" s="51"/>
      <c r="AP1002" s="51"/>
      <c r="AQ1002" s="51"/>
      <c r="AR1002" s="51"/>
      <c r="AS1002" s="51"/>
      <c r="AT1002" s="51"/>
      <c r="AU1002" s="51"/>
      <c r="AV1002" s="51"/>
      <c r="AW1002" s="51"/>
      <c r="AX1002" s="51"/>
      <c r="AY1002" s="51"/>
      <c r="AZ1002" s="51"/>
      <c r="BA1002" s="51"/>
      <c r="BB1002" s="47"/>
      <c r="BC1002" s="47"/>
      <c r="BD1002" s="47"/>
      <c r="BE1002" s="47"/>
    </row>
    <row r="1003" spans="2:57" s="99" customFormat="1" ht="51">
      <c r="B1003" s="7" t="s">
        <v>3350</v>
      </c>
      <c r="C1003" s="48" t="s">
        <v>3351</v>
      </c>
      <c r="D1003" s="25" t="s">
        <v>3352</v>
      </c>
      <c r="E1003" s="25" t="s">
        <v>3353</v>
      </c>
      <c r="F1003" s="25" t="s">
        <v>3354</v>
      </c>
      <c r="G1003" s="26" t="s">
        <v>51</v>
      </c>
      <c r="H1003" s="8">
        <v>14</v>
      </c>
      <c r="I1003" s="19">
        <v>64200</v>
      </c>
      <c r="J1003" s="1"/>
      <c r="K1003" s="37"/>
      <c r="L1003" s="37"/>
      <c r="M1003" s="37"/>
      <c r="N1003" s="37"/>
      <c r="O1003" s="13" t="s">
        <v>4453</v>
      </c>
      <c r="P1003" s="13" t="s">
        <v>4177</v>
      </c>
      <c r="Q1003" s="8"/>
      <c r="R1003" s="53">
        <v>9</v>
      </c>
      <c r="S1003" s="53">
        <f>11072*4.8</f>
        <v>53145.599999999999</v>
      </c>
      <c r="T1003" s="13"/>
      <c r="U1003" s="58"/>
      <c r="V1003" s="53"/>
      <c r="W1003" s="53"/>
      <c r="X1003" s="13"/>
      <c r="Y1003" s="58"/>
      <c r="Z1003" s="53"/>
      <c r="AA1003" s="53"/>
      <c r="AB1003" s="10"/>
      <c r="AC1003" s="10"/>
      <c r="AD1003" s="10"/>
      <c r="AE1003" s="10"/>
      <c r="AF1003" s="51"/>
      <c r="AG1003" s="51"/>
      <c r="AH1003" s="51"/>
      <c r="AI1003" s="51"/>
      <c r="AJ1003" s="51"/>
      <c r="AK1003" s="51"/>
      <c r="AL1003" s="51"/>
      <c r="AM1003" s="51"/>
      <c r="AN1003" s="51"/>
      <c r="AO1003" s="51"/>
      <c r="AP1003" s="51"/>
      <c r="AQ1003" s="51"/>
      <c r="AR1003" s="51"/>
      <c r="AS1003" s="51"/>
      <c r="AT1003" s="51"/>
      <c r="AU1003" s="51"/>
      <c r="AV1003" s="51"/>
      <c r="AW1003" s="51"/>
      <c r="AX1003" s="51"/>
      <c r="AY1003" s="51"/>
      <c r="AZ1003" s="51"/>
      <c r="BA1003" s="51"/>
      <c r="BB1003" s="47"/>
      <c r="BC1003" s="47"/>
      <c r="BD1003" s="47"/>
      <c r="BE1003" s="47"/>
    </row>
    <row r="1004" spans="2:57" s="128" customFormat="1" ht="25.5">
      <c r="B1004" s="7" t="s">
        <v>3355</v>
      </c>
      <c r="C1004" s="224" t="s">
        <v>3356</v>
      </c>
      <c r="D1004" s="49" t="s">
        <v>3357</v>
      </c>
      <c r="E1004" s="49" t="s">
        <v>440</v>
      </c>
      <c r="F1004" s="25" t="s">
        <v>3358</v>
      </c>
      <c r="G1004" s="26" t="s">
        <v>51</v>
      </c>
      <c r="H1004" s="10">
        <v>112</v>
      </c>
      <c r="I1004" s="19">
        <v>1530</v>
      </c>
      <c r="J1004" s="1" t="s">
        <v>4303</v>
      </c>
      <c r="K1004" s="37" t="s">
        <v>4177</v>
      </c>
      <c r="L1004" s="37"/>
      <c r="M1004" s="37">
        <v>73</v>
      </c>
      <c r="N1004" s="37">
        <v>1428.57</v>
      </c>
      <c r="O1004" s="8" t="s">
        <v>4176</v>
      </c>
      <c r="P1004" s="8" t="s">
        <v>4177</v>
      </c>
      <c r="Q1004" s="8"/>
      <c r="R1004" s="7">
        <v>110</v>
      </c>
      <c r="S1004" s="7">
        <v>1600</v>
      </c>
      <c r="T1004" s="8" t="s">
        <v>4176</v>
      </c>
      <c r="U1004" s="8" t="s">
        <v>4177</v>
      </c>
      <c r="V1004" s="7">
        <v>120</v>
      </c>
      <c r="W1004" s="7">
        <v>1600</v>
      </c>
      <c r="X1004" s="8"/>
      <c r="Y1004" s="10"/>
      <c r="Z1004" s="7"/>
      <c r="AA1004" s="7"/>
      <c r="AB1004" s="10"/>
      <c r="AC1004" s="10"/>
      <c r="AD1004" s="10"/>
      <c r="AE1004" s="10"/>
      <c r="AF1004" s="51"/>
      <c r="AG1004" s="51"/>
      <c r="AH1004" s="51"/>
      <c r="AI1004" s="51"/>
      <c r="AJ1004" s="51"/>
      <c r="AK1004" s="51"/>
      <c r="AL1004" s="51"/>
      <c r="AM1004" s="51"/>
      <c r="AN1004" s="51"/>
      <c r="AO1004" s="51"/>
      <c r="AP1004" s="51"/>
      <c r="AQ1004" s="51"/>
      <c r="AR1004" s="51"/>
      <c r="AS1004" s="51"/>
      <c r="AT1004" s="51"/>
      <c r="AU1004" s="51"/>
      <c r="AV1004" s="51"/>
      <c r="AW1004" s="51"/>
      <c r="AX1004" s="51"/>
      <c r="AY1004" s="51"/>
      <c r="AZ1004" s="51"/>
      <c r="BA1004" s="51"/>
      <c r="BB1004" s="47"/>
      <c r="BC1004" s="47"/>
      <c r="BD1004" s="47"/>
      <c r="BE1004" s="47"/>
    </row>
    <row r="1005" spans="2:57" s="128" customFormat="1" ht="63.75">
      <c r="B1005" s="7" t="s">
        <v>3359</v>
      </c>
      <c r="C1005" s="70" t="s">
        <v>3360</v>
      </c>
      <c r="D1005" s="25" t="s">
        <v>3361</v>
      </c>
      <c r="E1005" s="25" t="s">
        <v>3362</v>
      </c>
      <c r="F1005" s="71" t="s">
        <v>3363</v>
      </c>
      <c r="G1005" s="123" t="s">
        <v>148</v>
      </c>
      <c r="H1005" s="80">
        <v>4000</v>
      </c>
      <c r="I1005" s="81">
        <v>250</v>
      </c>
      <c r="J1005" s="1" t="s">
        <v>4394</v>
      </c>
      <c r="K1005" s="37" t="s">
        <v>4177</v>
      </c>
      <c r="L1005" s="37"/>
      <c r="M1005" s="37">
        <v>1000</v>
      </c>
      <c r="N1005" s="37">
        <v>245.54</v>
      </c>
      <c r="O1005" s="199" t="s">
        <v>4454</v>
      </c>
      <c r="P1005" s="13" t="s">
        <v>4177</v>
      </c>
      <c r="Q1005" s="8"/>
      <c r="R1005" s="53">
        <v>2000</v>
      </c>
      <c r="S1005" s="53">
        <v>250</v>
      </c>
      <c r="T1005" s="8" t="s">
        <v>4428</v>
      </c>
      <c r="U1005" s="8" t="s">
        <v>4177</v>
      </c>
      <c r="V1005" s="7">
        <v>1000</v>
      </c>
      <c r="W1005" s="7">
        <v>232</v>
      </c>
      <c r="X1005" s="13"/>
      <c r="Y1005" s="58"/>
      <c r="Z1005" s="53"/>
      <c r="AA1005" s="53"/>
      <c r="AB1005" s="10"/>
      <c r="AC1005" s="10"/>
      <c r="AD1005" s="10"/>
      <c r="AE1005" s="10"/>
      <c r="AF1005" s="47"/>
      <c r="AG1005" s="47"/>
      <c r="AH1005" s="47"/>
      <c r="AI1005" s="47"/>
      <c r="AJ1005" s="47"/>
      <c r="AK1005" s="47"/>
      <c r="AL1005" s="47"/>
      <c r="AM1005" s="47"/>
      <c r="AN1005" s="47"/>
      <c r="AO1005" s="47"/>
      <c r="AP1005" s="47"/>
      <c r="AQ1005" s="47"/>
      <c r="AR1005" s="47"/>
      <c r="AS1005" s="47"/>
      <c r="AT1005" s="47"/>
      <c r="AU1005" s="47"/>
      <c r="AV1005" s="47"/>
      <c r="AW1005" s="47"/>
      <c r="AX1005" s="47"/>
      <c r="AY1005" s="47"/>
      <c r="AZ1005" s="47"/>
      <c r="BA1005" s="47"/>
      <c r="BB1005" s="47"/>
      <c r="BC1005" s="47"/>
      <c r="BD1005" s="47"/>
      <c r="BE1005" s="47"/>
    </row>
    <row r="1006" spans="2:57" s="47" customFormat="1" ht="63.75">
      <c r="B1006" s="7" t="s">
        <v>3364</v>
      </c>
      <c r="C1006" s="25" t="s">
        <v>3365</v>
      </c>
      <c r="D1006" s="54" t="s">
        <v>3366</v>
      </c>
      <c r="E1006" s="54" t="s">
        <v>3367</v>
      </c>
      <c r="F1006" s="62"/>
      <c r="G1006" s="123" t="s">
        <v>148</v>
      </c>
      <c r="H1006" s="56">
        <v>3</v>
      </c>
      <c r="I1006" s="20">
        <v>4012.5</v>
      </c>
      <c r="J1006" s="1" t="s">
        <v>4306</v>
      </c>
      <c r="K1006" s="37" t="s">
        <v>4177</v>
      </c>
      <c r="L1006" s="37"/>
      <c r="M1006" s="37">
        <v>2</v>
      </c>
      <c r="N1006" s="37">
        <v>3750</v>
      </c>
      <c r="O1006" s="13"/>
      <c r="P1006" s="13"/>
      <c r="Q1006" s="13"/>
      <c r="R1006" s="53"/>
      <c r="S1006" s="53"/>
      <c r="T1006" s="8" t="s">
        <v>4192</v>
      </c>
      <c r="U1006" s="8" t="s">
        <v>4177</v>
      </c>
      <c r="V1006" s="7">
        <v>3</v>
      </c>
      <c r="W1006" s="7">
        <v>4500</v>
      </c>
      <c r="X1006" s="13"/>
      <c r="Y1006" s="58"/>
      <c r="Z1006" s="53"/>
      <c r="AA1006" s="53"/>
      <c r="AB1006" s="10"/>
      <c r="AC1006" s="10"/>
      <c r="AD1006" s="10"/>
      <c r="AE1006" s="10"/>
    </row>
    <row r="1007" spans="2:57" s="47" customFormat="1" ht="38.25">
      <c r="B1007" s="7" t="s">
        <v>3368</v>
      </c>
      <c r="C1007" s="127" t="s">
        <v>3369</v>
      </c>
      <c r="D1007" s="127" t="s">
        <v>3370</v>
      </c>
      <c r="E1007" s="127" t="s">
        <v>3371</v>
      </c>
      <c r="F1007" s="44" t="s">
        <v>1170</v>
      </c>
      <c r="G1007" s="11" t="s">
        <v>480</v>
      </c>
      <c r="H1007" s="56">
        <v>20</v>
      </c>
      <c r="I1007" s="20">
        <v>140000</v>
      </c>
      <c r="J1007" s="1" t="s">
        <v>4338</v>
      </c>
      <c r="K1007" s="37" t="s">
        <v>4177</v>
      </c>
      <c r="L1007" s="37"/>
      <c r="M1007" s="37">
        <v>17.844000000000001</v>
      </c>
      <c r="N1007" s="37">
        <v>136607</v>
      </c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</row>
    <row r="1008" spans="2:57" s="47" customFormat="1" ht="38.25">
      <c r="B1008" s="7" t="s">
        <v>3372</v>
      </c>
      <c r="C1008" s="225" t="s">
        <v>3373</v>
      </c>
      <c r="D1008" s="25" t="s">
        <v>3374</v>
      </c>
      <c r="E1008" s="25" t="s">
        <v>3375</v>
      </c>
      <c r="F1008" s="25" t="s">
        <v>3376</v>
      </c>
      <c r="G1008" s="26" t="s">
        <v>51</v>
      </c>
      <c r="H1008" s="10">
        <v>10</v>
      </c>
      <c r="I1008" s="19">
        <v>572</v>
      </c>
      <c r="J1008" s="1"/>
      <c r="K1008" s="37"/>
      <c r="L1008" s="37"/>
      <c r="M1008" s="37"/>
      <c r="N1008" s="37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51"/>
      <c r="AG1008" s="51"/>
      <c r="AH1008" s="51"/>
      <c r="AI1008" s="51"/>
      <c r="AJ1008" s="51"/>
      <c r="AK1008" s="51"/>
      <c r="AL1008" s="51"/>
      <c r="AM1008" s="51"/>
      <c r="AN1008" s="51"/>
      <c r="AO1008" s="51"/>
      <c r="AP1008" s="51"/>
      <c r="AQ1008" s="51"/>
      <c r="AR1008" s="51"/>
      <c r="AS1008" s="51"/>
      <c r="AT1008" s="51"/>
      <c r="AU1008" s="51"/>
      <c r="AV1008" s="51"/>
      <c r="AW1008" s="51"/>
      <c r="AX1008" s="51"/>
      <c r="AY1008" s="51"/>
      <c r="AZ1008" s="51"/>
      <c r="BA1008" s="51"/>
      <c r="BB1008" s="51"/>
      <c r="BC1008" s="51"/>
      <c r="BD1008" s="51"/>
      <c r="BE1008" s="51"/>
    </row>
    <row r="1009" spans="2:57" s="47" customFormat="1" ht="38.25">
      <c r="B1009" s="7" t="s">
        <v>3377</v>
      </c>
      <c r="C1009" s="48" t="s">
        <v>3378</v>
      </c>
      <c r="D1009" s="25" t="s">
        <v>3374</v>
      </c>
      <c r="E1009" s="25" t="s">
        <v>3379</v>
      </c>
      <c r="F1009" s="25" t="s">
        <v>3380</v>
      </c>
      <c r="G1009" s="26" t="s">
        <v>51</v>
      </c>
      <c r="H1009" s="10">
        <v>8</v>
      </c>
      <c r="I1009" s="19">
        <v>1430</v>
      </c>
      <c r="J1009" s="1"/>
      <c r="K1009" s="37"/>
      <c r="L1009" s="37"/>
      <c r="M1009" s="37"/>
      <c r="N1009" s="37"/>
      <c r="O1009" s="8" t="s">
        <v>4176</v>
      </c>
      <c r="P1009" s="8" t="s">
        <v>4177</v>
      </c>
      <c r="Q1009" s="8"/>
      <c r="R1009" s="7">
        <v>12</v>
      </c>
      <c r="S1009" s="7">
        <v>1500</v>
      </c>
      <c r="T1009" s="8" t="s">
        <v>4212</v>
      </c>
      <c r="U1009" s="8" t="s">
        <v>4177</v>
      </c>
      <c r="V1009" s="7">
        <v>3</v>
      </c>
      <c r="W1009" s="7">
        <v>1500</v>
      </c>
      <c r="X1009" s="8"/>
      <c r="Y1009" s="10"/>
      <c r="Z1009" s="7"/>
      <c r="AA1009" s="7"/>
      <c r="AB1009" s="10"/>
      <c r="AC1009" s="10"/>
      <c r="AD1009" s="10"/>
      <c r="AE1009" s="10"/>
      <c r="AF1009" s="51"/>
      <c r="AG1009" s="51"/>
      <c r="AH1009" s="51"/>
      <c r="AI1009" s="51"/>
      <c r="AJ1009" s="51"/>
      <c r="AK1009" s="51"/>
      <c r="AL1009" s="51"/>
      <c r="AM1009" s="51"/>
      <c r="AN1009" s="51"/>
      <c r="AO1009" s="51"/>
      <c r="AP1009" s="51"/>
      <c r="AQ1009" s="51"/>
      <c r="AR1009" s="51"/>
      <c r="AS1009" s="51"/>
      <c r="AT1009" s="51"/>
      <c r="AU1009" s="51"/>
      <c r="AV1009" s="51"/>
      <c r="AW1009" s="51"/>
      <c r="AX1009" s="51"/>
      <c r="AY1009" s="51"/>
      <c r="AZ1009" s="51"/>
      <c r="BA1009" s="51"/>
    </row>
    <row r="1010" spans="2:57" s="128" customFormat="1" ht="25.5">
      <c r="B1010" s="7" t="s">
        <v>3381</v>
      </c>
      <c r="C1010" s="48" t="s">
        <v>3378</v>
      </c>
      <c r="D1010" s="25" t="s">
        <v>3374</v>
      </c>
      <c r="E1010" s="25" t="s">
        <v>3379</v>
      </c>
      <c r="F1010" s="25" t="s">
        <v>3382</v>
      </c>
      <c r="G1010" s="26" t="s">
        <v>51</v>
      </c>
      <c r="H1010" s="10">
        <v>34</v>
      </c>
      <c r="I1010" s="19">
        <v>47200</v>
      </c>
      <c r="J1010" s="1"/>
      <c r="K1010" s="37"/>
      <c r="L1010" s="37"/>
      <c r="M1010" s="37"/>
      <c r="N1010" s="37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51"/>
      <c r="AG1010" s="51"/>
      <c r="AH1010" s="51"/>
      <c r="AI1010" s="51"/>
      <c r="AJ1010" s="51"/>
      <c r="AK1010" s="51"/>
      <c r="AL1010" s="51"/>
      <c r="AM1010" s="51"/>
      <c r="AN1010" s="51"/>
      <c r="AO1010" s="51"/>
      <c r="AP1010" s="51"/>
      <c r="AQ1010" s="51"/>
      <c r="AR1010" s="51"/>
      <c r="AS1010" s="51"/>
      <c r="AT1010" s="51"/>
      <c r="AU1010" s="51"/>
      <c r="AV1010" s="51"/>
      <c r="AW1010" s="51"/>
      <c r="AX1010" s="51"/>
      <c r="AY1010" s="51"/>
      <c r="AZ1010" s="51"/>
      <c r="BA1010" s="51"/>
    </row>
    <row r="1011" spans="2:57" s="47" customFormat="1" ht="38.25">
      <c r="B1011" s="7" t="s">
        <v>3383</v>
      </c>
      <c r="C1011" s="48" t="s">
        <v>3378</v>
      </c>
      <c r="D1011" s="25" t="s">
        <v>3374</v>
      </c>
      <c r="E1011" s="25" t="s">
        <v>3379</v>
      </c>
      <c r="F1011" s="25" t="s">
        <v>3384</v>
      </c>
      <c r="G1011" s="26" t="s">
        <v>51</v>
      </c>
      <c r="H1011" s="10">
        <v>14</v>
      </c>
      <c r="I1011" s="19">
        <v>40910</v>
      </c>
      <c r="J1011" s="1" t="s">
        <v>4181</v>
      </c>
      <c r="K1011" s="37" t="s">
        <v>4177</v>
      </c>
      <c r="L1011" s="37"/>
      <c r="M1011" s="37">
        <v>10</v>
      </c>
      <c r="N1011" s="37">
        <v>38332</v>
      </c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51"/>
      <c r="AG1011" s="51"/>
      <c r="AH1011" s="51"/>
      <c r="AI1011" s="51"/>
      <c r="AJ1011" s="51"/>
      <c r="AK1011" s="51"/>
      <c r="AL1011" s="51"/>
      <c r="AM1011" s="51"/>
      <c r="AN1011" s="51"/>
      <c r="AO1011" s="51"/>
      <c r="AP1011" s="51"/>
      <c r="AQ1011" s="51"/>
      <c r="AR1011" s="51"/>
      <c r="AS1011" s="51"/>
      <c r="AT1011" s="51"/>
      <c r="AU1011" s="51"/>
      <c r="AV1011" s="51"/>
      <c r="AW1011" s="51"/>
      <c r="AX1011" s="51"/>
      <c r="AY1011" s="51"/>
      <c r="AZ1011" s="51"/>
      <c r="BA1011" s="51"/>
      <c r="BB1011" s="116"/>
      <c r="BC1011" s="116"/>
      <c r="BD1011" s="116"/>
      <c r="BE1011" s="116"/>
    </row>
    <row r="1012" spans="2:57" s="128" customFormat="1" ht="51">
      <c r="B1012" s="7" t="s">
        <v>3385</v>
      </c>
      <c r="C1012" s="25" t="s">
        <v>3386</v>
      </c>
      <c r="D1012" s="25" t="s">
        <v>3374</v>
      </c>
      <c r="E1012" s="25" t="s">
        <v>3387</v>
      </c>
      <c r="F1012" s="25" t="s">
        <v>3388</v>
      </c>
      <c r="G1012" s="26" t="s">
        <v>51</v>
      </c>
      <c r="H1012" s="10">
        <v>2</v>
      </c>
      <c r="I1012" s="19">
        <v>2996</v>
      </c>
      <c r="J1012" s="1"/>
      <c r="K1012" s="37"/>
      <c r="L1012" s="37"/>
      <c r="M1012" s="37"/>
      <c r="N1012" s="37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51"/>
      <c r="AG1012" s="51"/>
      <c r="AH1012" s="51"/>
      <c r="AI1012" s="51"/>
      <c r="AJ1012" s="51"/>
      <c r="AK1012" s="51"/>
      <c r="AL1012" s="51"/>
      <c r="AM1012" s="51"/>
      <c r="AN1012" s="51"/>
      <c r="AO1012" s="51"/>
      <c r="AP1012" s="51"/>
      <c r="AQ1012" s="51"/>
      <c r="AR1012" s="51"/>
      <c r="AS1012" s="51"/>
      <c r="AT1012" s="51"/>
      <c r="AU1012" s="51"/>
      <c r="AV1012" s="51"/>
      <c r="AW1012" s="51"/>
      <c r="AX1012" s="51"/>
      <c r="AY1012" s="51"/>
      <c r="AZ1012" s="51"/>
      <c r="BA1012" s="51"/>
    </row>
    <row r="1013" spans="2:57" s="47" customFormat="1" ht="38.25">
      <c r="B1013" s="7" t="s">
        <v>3389</v>
      </c>
      <c r="C1013" s="25" t="s">
        <v>3386</v>
      </c>
      <c r="D1013" s="25" t="s">
        <v>3374</v>
      </c>
      <c r="E1013" s="25" t="s">
        <v>3387</v>
      </c>
      <c r="F1013" s="25" t="s">
        <v>3390</v>
      </c>
      <c r="G1013" s="26" t="s">
        <v>51</v>
      </c>
      <c r="H1013" s="10">
        <v>16</v>
      </c>
      <c r="I1013" s="19">
        <v>1719.6</v>
      </c>
      <c r="J1013" s="1" t="s">
        <v>4315</v>
      </c>
      <c r="K1013" s="37" t="s">
        <v>4177</v>
      </c>
      <c r="L1013" s="37"/>
      <c r="M1013" s="37">
        <v>4</v>
      </c>
      <c r="N1013" s="37">
        <v>1607.14</v>
      </c>
      <c r="O1013" s="8" t="s">
        <v>4176</v>
      </c>
      <c r="P1013" s="8" t="s">
        <v>4177</v>
      </c>
      <c r="Q1013" s="8"/>
      <c r="R1013" s="7">
        <v>10</v>
      </c>
      <c r="S1013" s="7">
        <v>1800</v>
      </c>
      <c r="T1013" s="8"/>
      <c r="U1013" s="10"/>
      <c r="V1013" s="7"/>
      <c r="W1013" s="7"/>
      <c r="X1013" s="8"/>
      <c r="Y1013" s="10"/>
      <c r="Z1013" s="7"/>
      <c r="AA1013" s="7"/>
      <c r="AB1013" s="10"/>
      <c r="AC1013" s="10"/>
      <c r="AD1013" s="10"/>
      <c r="AE1013" s="10"/>
      <c r="AF1013" s="51"/>
      <c r="AG1013" s="51"/>
      <c r="AH1013" s="51"/>
      <c r="AI1013" s="51"/>
      <c r="AJ1013" s="51"/>
      <c r="AK1013" s="51"/>
      <c r="AL1013" s="51"/>
      <c r="AM1013" s="51"/>
      <c r="AN1013" s="51"/>
      <c r="AO1013" s="51"/>
      <c r="AP1013" s="51"/>
      <c r="AQ1013" s="51"/>
      <c r="AR1013" s="51"/>
      <c r="AS1013" s="51"/>
      <c r="AT1013" s="51"/>
      <c r="AU1013" s="51"/>
      <c r="AV1013" s="51"/>
      <c r="AW1013" s="51"/>
      <c r="AX1013" s="51"/>
      <c r="AY1013" s="51"/>
      <c r="AZ1013" s="51"/>
      <c r="BA1013" s="51"/>
      <c r="BB1013" s="116"/>
      <c r="BC1013" s="116"/>
      <c r="BD1013" s="116"/>
      <c r="BE1013" s="116"/>
    </row>
    <row r="1014" spans="2:57" s="128" customFormat="1" ht="38.25">
      <c r="B1014" s="7" t="s">
        <v>3391</v>
      </c>
      <c r="C1014" s="225" t="s">
        <v>3373</v>
      </c>
      <c r="D1014" s="25" t="s">
        <v>3374</v>
      </c>
      <c r="E1014" s="25" t="s">
        <v>3375</v>
      </c>
      <c r="F1014" s="25" t="s">
        <v>3392</v>
      </c>
      <c r="G1014" s="26" t="s">
        <v>51</v>
      </c>
      <c r="H1014" s="10">
        <v>2</v>
      </c>
      <c r="I1014" s="19">
        <v>2675</v>
      </c>
      <c r="J1014" s="1"/>
      <c r="K1014" s="37"/>
      <c r="L1014" s="37"/>
      <c r="M1014" s="37"/>
      <c r="N1014" s="37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51"/>
      <c r="AG1014" s="51"/>
      <c r="AH1014" s="51"/>
      <c r="AI1014" s="51"/>
      <c r="AJ1014" s="51"/>
      <c r="AK1014" s="51"/>
      <c r="AL1014" s="51"/>
      <c r="AM1014" s="51"/>
      <c r="AN1014" s="51"/>
      <c r="AO1014" s="51"/>
      <c r="AP1014" s="51"/>
      <c r="AQ1014" s="51"/>
      <c r="AR1014" s="51"/>
      <c r="AS1014" s="51"/>
      <c r="AT1014" s="51"/>
      <c r="AU1014" s="51"/>
      <c r="AV1014" s="51"/>
      <c r="AW1014" s="51"/>
      <c r="AX1014" s="51"/>
      <c r="AY1014" s="51"/>
      <c r="AZ1014" s="51"/>
      <c r="BA1014" s="51"/>
      <c r="BB1014" s="116"/>
      <c r="BC1014" s="116"/>
      <c r="BD1014" s="116"/>
      <c r="BE1014" s="116"/>
    </row>
    <row r="1015" spans="2:57" s="47" customFormat="1" ht="38.25">
      <c r="B1015" s="7" t="s">
        <v>3393</v>
      </c>
      <c r="C1015" s="225" t="s">
        <v>3373</v>
      </c>
      <c r="D1015" s="25" t="s">
        <v>3374</v>
      </c>
      <c r="E1015" s="25" t="s">
        <v>3375</v>
      </c>
      <c r="F1015" s="25" t="s">
        <v>3394</v>
      </c>
      <c r="G1015" s="26" t="s">
        <v>51</v>
      </c>
      <c r="H1015" s="10">
        <v>32</v>
      </c>
      <c r="I1015" s="19">
        <v>1719.6</v>
      </c>
      <c r="J1015" s="1" t="s">
        <v>4303</v>
      </c>
      <c r="K1015" s="37" t="s">
        <v>4177</v>
      </c>
      <c r="L1015" s="37"/>
      <c r="M1015" s="37">
        <v>20</v>
      </c>
      <c r="N1015" s="37">
        <v>1607.14</v>
      </c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51"/>
      <c r="AG1015" s="51"/>
      <c r="AH1015" s="51"/>
      <c r="AI1015" s="51"/>
      <c r="AJ1015" s="51"/>
      <c r="AK1015" s="51"/>
      <c r="AL1015" s="51"/>
      <c r="AM1015" s="51"/>
      <c r="AN1015" s="51"/>
      <c r="AO1015" s="51"/>
      <c r="AP1015" s="51"/>
      <c r="AQ1015" s="51"/>
      <c r="AR1015" s="51"/>
      <c r="AS1015" s="51"/>
      <c r="AT1015" s="51"/>
      <c r="AU1015" s="51"/>
      <c r="AV1015" s="51"/>
      <c r="AW1015" s="51"/>
      <c r="AX1015" s="51"/>
      <c r="AY1015" s="51"/>
      <c r="AZ1015" s="51"/>
      <c r="BA1015" s="51"/>
      <c r="BB1015" s="116"/>
      <c r="BC1015" s="116"/>
      <c r="BD1015" s="116"/>
      <c r="BE1015" s="116"/>
    </row>
    <row r="1016" spans="2:57" s="47" customFormat="1" ht="38.25">
      <c r="B1016" s="7" t="s">
        <v>3395</v>
      </c>
      <c r="C1016" s="48" t="s">
        <v>3378</v>
      </c>
      <c r="D1016" s="25" t="s">
        <v>3374</v>
      </c>
      <c r="E1016" s="25" t="s">
        <v>3379</v>
      </c>
      <c r="F1016" s="25" t="s">
        <v>3396</v>
      </c>
      <c r="G1016" s="26" t="s">
        <v>51</v>
      </c>
      <c r="H1016" s="10">
        <v>8</v>
      </c>
      <c r="I1016" s="19">
        <v>1719.6</v>
      </c>
      <c r="J1016" s="1"/>
      <c r="K1016" s="37"/>
      <c r="L1016" s="37"/>
      <c r="M1016" s="37"/>
      <c r="N1016" s="37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51"/>
      <c r="AG1016" s="51"/>
      <c r="AH1016" s="51"/>
      <c r="AI1016" s="51"/>
      <c r="AJ1016" s="51"/>
      <c r="AK1016" s="51"/>
      <c r="AL1016" s="51"/>
      <c r="AM1016" s="51"/>
      <c r="AN1016" s="51"/>
      <c r="AO1016" s="51"/>
      <c r="AP1016" s="51"/>
      <c r="AQ1016" s="51"/>
      <c r="AR1016" s="51"/>
      <c r="AS1016" s="51"/>
      <c r="AT1016" s="51"/>
      <c r="AU1016" s="51"/>
      <c r="AV1016" s="51"/>
      <c r="AW1016" s="51"/>
      <c r="AX1016" s="51"/>
      <c r="AY1016" s="51"/>
      <c r="AZ1016" s="51"/>
      <c r="BA1016" s="51"/>
      <c r="BB1016" s="172"/>
      <c r="BC1016" s="172"/>
      <c r="BD1016" s="172"/>
      <c r="BE1016" s="172"/>
    </row>
    <row r="1017" spans="2:57" s="47" customFormat="1" ht="51">
      <c r="B1017" s="7" t="s">
        <v>3397</v>
      </c>
      <c r="C1017" s="225" t="s">
        <v>3373</v>
      </c>
      <c r="D1017" s="25" t="s">
        <v>3374</v>
      </c>
      <c r="E1017" s="25" t="s">
        <v>3375</v>
      </c>
      <c r="F1017" s="25" t="s">
        <v>3398</v>
      </c>
      <c r="G1017" s="26" t="s">
        <v>51</v>
      </c>
      <c r="H1017" s="10">
        <v>10</v>
      </c>
      <c r="I1017" s="19">
        <v>3200</v>
      </c>
      <c r="J1017" s="1"/>
      <c r="K1017" s="37"/>
      <c r="L1017" s="37"/>
      <c r="M1017" s="37"/>
      <c r="N1017" s="37"/>
      <c r="O1017" s="8"/>
      <c r="P1017" s="8"/>
      <c r="Q1017" s="8"/>
      <c r="R1017" s="7"/>
      <c r="S1017" s="7"/>
      <c r="T1017" s="8" t="s">
        <v>4176</v>
      </c>
      <c r="U1017" s="8" t="s">
        <v>4177</v>
      </c>
      <c r="V1017" s="7">
        <v>7</v>
      </c>
      <c r="W1017" s="7">
        <v>3500</v>
      </c>
      <c r="X1017" s="8"/>
      <c r="Y1017" s="10"/>
      <c r="Z1017" s="7"/>
      <c r="AA1017" s="7"/>
      <c r="AB1017" s="10"/>
      <c r="AC1017" s="10"/>
      <c r="AD1017" s="10"/>
      <c r="AE1017" s="10"/>
      <c r="AF1017" s="51"/>
      <c r="AG1017" s="51"/>
      <c r="AH1017" s="51"/>
      <c r="AI1017" s="51"/>
      <c r="AJ1017" s="51"/>
      <c r="AK1017" s="51"/>
      <c r="AL1017" s="51"/>
      <c r="AM1017" s="51"/>
      <c r="AN1017" s="51"/>
      <c r="AO1017" s="51"/>
      <c r="AP1017" s="51"/>
      <c r="AQ1017" s="51"/>
      <c r="AR1017" s="51"/>
      <c r="AS1017" s="51"/>
      <c r="AT1017" s="51"/>
      <c r="AU1017" s="51"/>
      <c r="AV1017" s="51"/>
      <c r="AW1017" s="51"/>
      <c r="AX1017" s="51"/>
      <c r="AY1017" s="51"/>
      <c r="AZ1017" s="51"/>
      <c r="BA1017" s="51"/>
      <c r="BB1017" s="173"/>
      <c r="BC1017" s="173"/>
      <c r="BD1017" s="173"/>
      <c r="BE1017" s="173"/>
    </row>
    <row r="1018" spans="2:57" s="47" customFormat="1" ht="25.5">
      <c r="B1018" s="7" t="s">
        <v>3399</v>
      </c>
      <c r="C1018" s="86" t="s">
        <v>3400</v>
      </c>
      <c r="D1018" s="25" t="s">
        <v>3374</v>
      </c>
      <c r="E1018" s="25" t="s">
        <v>3401</v>
      </c>
      <c r="F1018" s="25" t="s">
        <v>3402</v>
      </c>
      <c r="G1018" s="26" t="s">
        <v>51</v>
      </c>
      <c r="H1018" s="10">
        <v>6</v>
      </c>
      <c r="I1018" s="19">
        <v>955</v>
      </c>
      <c r="J1018" s="1" t="s">
        <v>4303</v>
      </c>
      <c r="K1018" s="37" t="s">
        <v>4177</v>
      </c>
      <c r="L1018" s="37"/>
      <c r="M1018" s="37">
        <v>7</v>
      </c>
      <c r="N1018" s="37">
        <v>892.86</v>
      </c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51"/>
      <c r="AG1018" s="51"/>
      <c r="AH1018" s="51"/>
      <c r="AI1018" s="51"/>
      <c r="AJ1018" s="51"/>
      <c r="AK1018" s="51"/>
      <c r="AL1018" s="51"/>
      <c r="AM1018" s="51"/>
      <c r="AN1018" s="51"/>
      <c r="AO1018" s="51"/>
      <c r="AP1018" s="51"/>
      <c r="AQ1018" s="51"/>
      <c r="AR1018" s="51"/>
      <c r="AS1018" s="51"/>
      <c r="AT1018" s="51"/>
      <c r="AU1018" s="51"/>
      <c r="AV1018" s="51"/>
      <c r="AW1018" s="51"/>
      <c r="AX1018" s="51"/>
      <c r="AY1018" s="51"/>
      <c r="AZ1018" s="51"/>
      <c r="BA1018" s="51"/>
    </row>
    <row r="1019" spans="2:57" s="47" customFormat="1" ht="38.25">
      <c r="B1019" s="7" t="s">
        <v>3403</v>
      </c>
      <c r="C1019" s="25" t="s">
        <v>3404</v>
      </c>
      <c r="D1019" s="54" t="s">
        <v>3405</v>
      </c>
      <c r="E1019" s="54" t="s">
        <v>3406</v>
      </c>
      <c r="F1019" s="62"/>
      <c r="G1019" s="8" t="s">
        <v>125</v>
      </c>
      <c r="H1019" s="56">
        <v>10</v>
      </c>
      <c r="I1019" s="20">
        <v>1583</v>
      </c>
      <c r="J1019" s="1" t="s">
        <v>4306</v>
      </c>
      <c r="K1019" s="37" t="s">
        <v>4177</v>
      </c>
      <c r="L1019" s="37"/>
      <c r="M1019" s="37">
        <v>1</v>
      </c>
      <c r="N1019" s="37">
        <v>1480</v>
      </c>
      <c r="O1019" s="13"/>
      <c r="P1019" s="13"/>
      <c r="Q1019" s="13"/>
      <c r="R1019" s="53"/>
      <c r="S1019" s="53"/>
      <c r="T1019" s="8" t="s">
        <v>4192</v>
      </c>
      <c r="U1019" s="8" t="s">
        <v>4177</v>
      </c>
      <c r="V1019" s="7">
        <v>2</v>
      </c>
      <c r="W1019" s="7">
        <v>1450</v>
      </c>
      <c r="X1019" s="13"/>
      <c r="Y1019" s="58"/>
      <c r="Z1019" s="53"/>
      <c r="AA1019" s="53"/>
      <c r="AB1019" s="10"/>
      <c r="AC1019" s="10"/>
      <c r="AD1019" s="10"/>
      <c r="AE1019" s="10"/>
    </row>
    <row r="1020" spans="2:57" s="47" customFormat="1" ht="76.5">
      <c r="B1020" s="7" t="s">
        <v>3407</v>
      </c>
      <c r="C1020" s="50" t="s">
        <v>3408</v>
      </c>
      <c r="D1020" s="25" t="s">
        <v>3409</v>
      </c>
      <c r="E1020" s="25" t="s">
        <v>3410</v>
      </c>
      <c r="F1020" s="62" t="s">
        <v>3411</v>
      </c>
      <c r="G1020" s="8" t="s">
        <v>125</v>
      </c>
      <c r="H1020" s="56">
        <v>200</v>
      </c>
      <c r="I1020" s="20">
        <v>837</v>
      </c>
      <c r="J1020" s="1"/>
      <c r="K1020" s="37"/>
      <c r="L1020" s="37"/>
      <c r="M1020" s="37"/>
      <c r="N1020" s="37"/>
      <c r="O1020" s="8"/>
      <c r="P1020" s="8"/>
      <c r="Q1020" s="8"/>
      <c r="R1020" s="7"/>
      <c r="S1020" s="7"/>
      <c r="T1020" s="8" t="s">
        <v>4456</v>
      </c>
      <c r="U1020" s="10" t="s">
        <v>4177</v>
      </c>
      <c r="V1020" s="7">
        <v>100</v>
      </c>
      <c r="W1020" s="7">
        <v>783</v>
      </c>
      <c r="X1020" s="8"/>
      <c r="Y1020" s="10"/>
      <c r="Z1020" s="7"/>
      <c r="AA1020" s="7"/>
      <c r="AB1020" s="10"/>
      <c r="AC1020" s="10"/>
      <c r="AD1020" s="10"/>
      <c r="AE1020" s="10"/>
      <c r="BB1020" s="173"/>
      <c r="BC1020" s="173"/>
      <c r="BD1020" s="173"/>
      <c r="BE1020" s="173"/>
    </row>
    <row r="1021" spans="2:57" s="47" customFormat="1" ht="76.5">
      <c r="B1021" s="7" t="s">
        <v>3412</v>
      </c>
      <c r="C1021" s="50" t="s">
        <v>3408</v>
      </c>
      <c r="D1021" s="25" t="s">
        <v>3409</v>
      </c>
      <c r="E1021" s="25" t="s">
        <v>3410</v>
      </c>
      <c r="F1021" s="25" t="s">
        <v>3413</v>
      </c>
      <c r="G1021" s="8" t="s">
        <v>125</v>
      </c>
      <c r="H1021" s="56">
        <v>200</v>
      </c>
      <c r="I1021" s="57">
        <v>837</v>
      </c>
      <c r="J1021" s="1"/>
      <c r="K1021" s="37"/>
      <c r="L1021" s="37"/>
      <c r="M1021" s="37"/>
      <c r="N1021" s="37"/>
      <c r="O1021" s="11" t="s">
        <v>4455</v>
      </c>
      <c r="P1021" s="8" t="s">
        <v>4177</v>
      </c>
      <c r="Q1021" s="8"/>
      <c r="R1021" s="7">
        <v>300</v>
      </c>
      <c r="S1021" s="7">
        <v>758</v>
      </c>
      <c r="T1021" s="8" t="s">
        <v>4456</v>
      </c>
      <c r="U1021" s="10" t="s">
        <v>4177</v>
      </c>
      <c r="V1021" s="7">
        <v>50</v>
      </c>
      <c r="W1021" s="7">
        <v>877</v>
      </c>
      <c r="X1021" s="8"/>
      <c r="Y1021" s="10"/>
      <c r="Z1021" s="7"/>
      <c r="AA1021" s="7"/>
      <c r="AB1021" s="10"/>
      <c r="AC1021" s="10"/>
      <c r="AD1021" s="10"/>
      <c r="AE1021" s="10"/>
    </row>
    <row r="1022" spans="2:57" s="47" customFormat="1" ht="51">
      <c r="B1022" s="7" t="s">
        <v>3414</v>
      </c>
      <c r="C1022" s="48" t="s">
        <v>3415</v>
      </c>
      <c r="D1022" s="25" t="s">
        <v>3416</v>
      </c>
      <c r="E1022" s="25" t="s">
        <v>3416</v>
      </c>
      <c r="F1022" s="25" t="s">
        <v>3417</v>
      </c>
      <c r="G1022" s="26" t="s">
        <v>51</v>
      </c>
      <c r="H1022" s="10">
        <v>24</v>
      </c>
      <c r="I1022" s="19">
        <v>762</v>
      </c>
      <c r="J1022" s="1" t="s">
        <v>4303</v>
      </c>
      <c r="K1022" s="37" t="s">
        <v>4177</v>
      </c>
      <c r="L1022" s="37"/>
      <c r="M1022" s="37">
        <v>30</v>
      </c>
      <c r="N1022" s="37">
        <v>714.29</v>
      </c>
      <c r="O1022" s="8"/>
      <c r="P1022" s="8"/>
      <c r="Q1022" s="8"/>
      <c r="R1022" s="7"/>
      <c r="S1022" s="7"/>
      <c r="T1022" s="13" t="s">
        <v>4176</v>
      </c>
      <c r="U1022" s="10" t="s">
        <v>4177</v>
      </c>
      <c r="V1022" s="7">
        <v>118</v>
      </c>
      <c r="W1022" s="7">
        <v>800</v>
      </c>
      <c r="X1022" s="8" t="s">
        <v>4180</v>
      </c>
      <c r="Y1022" s="10" t="s">
        <v>4177</v>
      </c>
      <c r="Z1022" s="52">
        <v>800</v>
      </c>
      <c r="AA1022" s="7"/>
      <c r="AB1022" s="10"/>
      <c r="AC1022" s="10"/>
      <c r="AD1022" s="10"/>
      <c r="AE1022" s="10"/>
      <c r="AF1022" s="51"/>
      <c r="AG1022" s="51"/>
      <c r="AH1022" s="51"/>
      <c r="AI1022" s="51"/>
      <c r="AJ1022" s="51"/>
      <c r="AK1022" s="51"/>
      <c r="AL1022" s="51"/>
      <c r="AM1022" s="51"/>
      <c r="AN1022" s="51"/>
      <c r="AO1022" s="51"/>
      <c r="AP1022" s="51"/>
      <c r="AQ1022" s="51"/>
      <c r="AR1022" s="51"/>
      <c r="AS1022" s="51"/>
      <c r="AT1022" s="51"/>
      <c r="AU1022" s="51"/>
      <c r="AV1022" s="51"/>
      <c r="AW1022" s="51"/>
      <c r="AX1022" s="51"/>
      <c r="AY1022" s="51"/>
      <c r="AZ1022" s="51"/>
      <c r="BA1022" s="51"/>
    </row>
    <row r="1023" spans="2:57" s="207" customFormat="1" ht="51">
      <c r="B1023" s="7" t="s">
        <v>3418</v>
      </c>
      <c r="C1023" s="48" t="s">
        <v>3415</v>
      </c>
      <c r="D1023" s="25" t="s">
        <v>3416</v>
      </c>
      <c r="E1023" s="25" t="s">
        <v>3416</v>
      </c>
      <c r="F1023" s="25" t="s">
        <v>3419</v>
      </c>
      <c r="G1023" s="26" t="s">
        <v>51</v>
      </c>
      <c r="H1023" s="10">
        <v>27</v>
      </c>
      <c r="I1023" s="19">
        <v>762</v>
      </c>
      <c r="J1023" s="1"/>
      <c r="K1023" s="37"/>
      <c r="L1023" s="37"/>
      <c r="M1023" s="37"/>
      <c r="N1023" s="37"/>
      <c r="O1023" s="8"/>
      <c r="P1023" s="8"/>
      <c r="Q1023" s="8"/>
      <c r="R1023" s="7"/>
      <c r="S1023" s="7"/>
      <c r="T1023" s="8" t="s">
        <v>4176</v>
      </c>
      <c r="U1023" s="10" t="s">
        <v>4177</v>
      </c>
      <c r="V1023" s="7">
        <v>23</v>
      </c>
      <c r="W1023" s="7">
        <v>800</v>
      </c>
      <c r="X1023" s="8" t="s">
        <v>4212</v>
      </c>
      <c r="Y1023" s="10" t="s">
        <v>4177</v>
      </c>
      <c r="Z1023" s="52">
        <v>48</v>
      </c>
      <c r="AA1023" s="52">
        <v>800</v>
      </c>
      <c r="AB1023" s="10"/>
      <c r="AC1023" s="10"/>
      <c r="AD1023" s="10"/>
      <c r="AE1023" s="10"/>
      <c r="AF1023" s="51"/>
      <c r="AG1023" s="51"/>
      <c r="AH1023" s="51"/>
      <c r="AI1023" s="51"/>
      <c r="AJ1023" s="51"/>
      <c r="AK1023" s="51"/>
      <c r="AL1023" s="51"/>
      <c r="AM1023" s="51"/>
      <c r="AN1023" s="51"/>
      <c r="AO1023" s="51"/>
      <c r="AP1023" s="51"/>
      <c r="AQ1023" s="51"/>
      <c r="AR1023" s="51"/>
      <c r="AS1023" s="51"/>
      <c r="AT1023" s="51"/>
      <c r="AU1023" s="51"/>
      <c r="AV1023" s="51"/>
      <c r="AW1023" s="51"/>
      <c r="AX1023" s="51"/>
      <c r="AY1023" s="51"/>
      <c r="AZ1023" s="51"/>
      <c r="BA1023" s="51"/>
      <c r="BB1023" s="47"/>
      <c r="BC1023" s="47"/>
      <c r="BD1023" s="47"/>
      <c r="BE1023" s="47"/>
    </row>
    <row r="1024" spans="2:57" s="47" customFormat="1" ht="51">
      <c r="B1024" s="7" t="s">
        <v>3420</v>
      </c>
      <c r="C1024" s="48" t="s">
        <v>3415</v>
      </c>
      <c r="D1024" s="25" t="s">
        <v>3416</v>
      </c>
      <c r="E1024" s="25" t="s">
        <v>3416</v>
      </c>
      <c r="F1024" s="25" t="s">
        <v>3421</v>
      </c>
      <c r="G1024" s="26" t="s">
        <v>51</v>
      </c>
      <c r="H1024" s="10">
        <v>77</v>
      </c>
      <c r="I1024" s="19">
        <v>762</v>
      </c>
      <c r="J1024" s="1"/>
      <c r="K1024" s="37"/>
      <c r="L1024" s="37"/>
      <c r="M1024" s="37"/>
      <c r="N1024" s="37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51"/>
      <c r="AG1024" s="51"/>
      <c r="AH1024" s="51"/>
      <c r="AI1024" s="51"/>
      <c r="AJ1024" s="51"/>
      <c r="AK1024" s="51"/>
      <c r="AL1024" s="51"/>
      <c r="AM1024" s="51"/>
      <c r="AN1024" s="51"/>
      <c r="AO1024" s="51"/>
      <c r="AP1024" s="51"/>
      <c r="AQ1024" s="51"/>
      <c r="AR1024" s="51"/>
      <c r="AS1024" s="51"/>
      <c r="AT1024" s="51"/>
      <c r="AU1024" s="51"/>
      <c r="AV1024" s="51"/>
      <c r="AW1024" s="51"/>
      <c r="AX1024" s="51"/>
      <c r="AY1024" s="51"/>
      <c r="AZ1024" s="51"/>
      <c r="BA1024" s="51"/>
    </row>
    <row r="1025" spans="2:57" s="47" customFormat="1" ht="51">
      <c r="B1025" s="7" t="s">
        <v>3422</v>
      </c>
      <c r="C1025" s="48" t="s">
        <v>3415</v>
      </c>
      <c r="D1025" s="25" t="s">
        <v>3416</v>
      </c>
      <c r="E1025" s="25" t="s">
        <v>3416</v>
      </c>
      <c r="F1025" s="25" t="s">
        <v>3423</v>
      </c>
      <c r="G1025" s="26" t="s">
        <v>51</v>
      </c>
      <c r="H1025" s="10">
        <v>20</v>
      </c>
      <c r="I1025" s="19">
        <v>802.5</v>
      </c>
      <c r="J1025" s="1"/>
      <c r="K1025" s="37"/>
      <c r="L1025" s="37"/>
      <c r="M1025" s="37"/>
      <c r="N1025" s="37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51"/>
      <c r="AG1025" s="51"/>
      <c r="AH1025" s="51"/>
      <c r="AI1025" s="51"/>
      <c r="AJ1025" s="51"/>
      <c r="AK1025" s="51"/>
      <c r="AL1025" s="51"/>
      <c r="AM1025" s="51"/>
      <c r="AN1025" s="51"/>
      <c r="AO1025" s="51"/>
      <c r="AP1025" s="51"/>
      <c r="AQ1025" s="51"/>
      <c r="AR1025" s="51"/>
      <c r="AS1025" s="51"/>
      <c r="AT1025" s="51"/>
      <c r="AU1025" s="51"/>
      <c r="AV1025" s="51"/>
      <c r="AW1025" s="51"/>
      <c r="AX1025" s="51"/>
      <c r="AY1025" s="51"/>
      <c r="AZ1025" s="51"/>
      <c r="BA1025" s="51"/>
    </row>
    <row r="1026" spans="2:57" s="47" customFormat="1" ht="51">
      <c r="B1026" s="7" t="s">
        <v>3424</v>
      </c>
      <c r="C1026" s="48" t="s">
        <v>3415</v>
      </c>
      <c r="D1026" s="25" t="s">
        <v>3416</v>
      </c>
      <c r="E1026" s="25" t="s">
        <v>3416</v>
      </c>
      <c r="F1026" s="25" t="s">
        <v>3425</v>
      </c>
      <c r="G1026" s="26" t="s">
        <v>51</v>
      </c>
      <c r="H1026" s="10">
        <v>50</v>
      </c>
      <c r="I1026" s="19">
        <v>764</v>
      </c>
      <c r="J1026" s="1"/>
      <c r="K1026" s="37"/>
      <c r="L1026" s="37"/>
      <c r="M1026" s="37"/>
      <c r="N1026" s="37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51"/>
      <c r="AG1026" s="51"/>
      <c r="AH1026" s="51"/>
      <c r="AI1026" s="51"/>
      <c r="AJ1026" s="51"/>
      <c r="AK1026" s="51"/>
      <c r="AL1026" s="51"/>
      <c r="AM1026" s="51"/>
      <c r="AN1026" s="51"/>
      <c r="AO1026" s="51"/>
      <c r="AP1026" s="51"/>
      <c r="AQ1026" s="51"/>
      <c r="AR1026" s="51"/>
      <c r="AS1026" s="51"/>
      <c r="AT1026" s="51"/>
      <c r="AU1026" s="51"/>
      <c r="AV1026" s="51"/>
      <c r="AW1026" s="51"/>
      <c r="AX1026" s="51"/>
      <c r="AY1026" s="51"/>
      <c r="AZ1026" s="51"/>
      <c r="BA1026" s="51"/>
    </row>
    <row r="1027" spans="2:57" s="128" customFormat="1" ht="38.25">
      <c r="B1027" s="7" t="s">
        <v>3426</v>
      </c>
      <c r="C1027" s="139" t="s">
        <v>3427</v>
      </c>
      <c r="D1027" s="25" t="s">
        <v>3428</v>
      </c>
      <c r="E1027" s="25" t="s">
        <v>3429</v>
      </c>
      <c r="F1027" s="139"/>
      <c r="G1027" s="13" t="s">
        <v>1882</v>
      </c>
      <c r="H1027" s="80">
        <v>50</v>
      </c>
      <c r="I1027" s="81">
        <v>2300</v>
      </c>
      <c r="J1027" s="1"/>
      <c r="K1027" s="37"/>
      <c r="L1027" s="37"/>
      <c r="M1027" s="37"/>
      <c r="N1027" s="37"/>
      <c r="O1027" s="13" t="s">
        <v>4225</v>
      </c>
      <c r="P1027" s="13" t="s">
        <v>4177</v>
      </c>
      <c r="Q1027" s="8"/>
      <c r="R1027" s="124">
        <v>65</v>
      </c>
      <c r="S1027" s="53">
        <v>2300</v>
      </c>
      <c r="T1027" s="8" t="s">
        <v>4225</v>
      </c>
      <c r="U1027" s="10" t="s">
        <v>4177</v>
      </c>
      <c r="V1027" s="7">
        <v>48</v>
      </c>
      <c r="W1027" s="7">
        <v>2600</v>
      </c>
      <c r="X1027" s="13" t="s">
        <v>4457</v>
      </c>
      <c r="Y1027" s="10" t="s">
        <v>4177</v>
      </c>
      <c r="Z1027" s="52">
        <v>30</v>
      </c>
      <c r="AA1027" s="53">
        <v>2330</v>
      </c>
      <c r="AB1027" s="10"/>
      <c r="AC1027" s="10"/>
      <c r="AD1027" s="10"/>
      <c r="AE1027" s="10"/>
      <c r="AF1027" s="47"/>
      <c r="AG1027" s="47"/>
      <c r="AH1027" s="47"/>
      <c r="AI1027" s="47"/>
      <c r="AJ1027" s="47"/>
      <c r="AK1027" s="47"/>
      <c r="AL1027" s="47"/>
      <c r="AM1027" s="47"/>
      <c r="AN1027" s="47"/>
      <c r="AO1027" s="47"/>
      <c r="AP1027" s="47"/>
      <c r="AQ1027" s="47"/>
      <c r="AR1027" s="47"/>
      <c r="AS1027" s="47"/>
      <c r="AT1027" s="47"/>
      <c r="AU1027" s="47"/>
      <c r="AV1027" s="47"/>
      <c r="AW1027" s="47"/>
      <c r="AX1027" s="47"/>
      <c r="AY1027" s="47"/>
      <c r="AZ1027" s="47"/>
      <c r="BA1027" s="47"/>
      <c r="BB1027" s="47"/>
      <c r="BC1027" s="47"/>
      <c r="BD1027" s="47"/>
      <c r="BE1027" s="47"/>
    </row>
    <row r="1028" spans="2:57" s="47" customFormat="1" ht="153">
      <c r="B1028" s="7" t="s">
        <v>3430</v>
      </c>
      <c r="C1028" s="44" t="s">
        <v>3431</v>
      </c>
      <c r="D1028" s="44" t="s">
        <v>3432</v>
      </c>
      <c r="E1028" s="44" t="s">
        <v>3433</v>
      </c>
      <c r="F1028" s="25" t="s">
        <v>3434</v>
      </c>
      <c r="G1028" s="26" t="s">
        <v>51</v>
      </c>
      <c r="H1028" s="10">
        <v>10</v>
      </c>
      <c r="I1028" s="19">
        <v>22800</v>
      </c>
      <c r="J1028" s="1"/>
      <c r="K1028" s="37"/>
      <c r="L1028" s="37"/>
      <c r="M1028" s="37"/>
      <c r="N1028" s="37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51"/>
      <c r="AG1028" s="51"/>
      <c r="AH1028" s="51"/>
      <c r="AI1028" s="51"/>
      <c r="AJ1028" s="51"/>
      <c r="AK1028" s="51"/>
      <c r="AL1028" s="51"/>
      <c r="AM1028" s="51"/>
      <c r="AN1028" s="51"/>
      <c r="AO1028" s="51"/>
      <c r="AP1028" s="51"/>
      <c r="AQ1028" s="51"/>
      <c r="AR1028" s="51"/>
      <c r="AS1028" s="51"/>
      <c r="AT1028" s="51"/>
      <c r="AU1028" s="51"/>
      <c r="AV1028" s="51"/>
      <c r="AW1028" s="51"/>
      <c r="AX1028" s="51"/>
      <c r="AY1028" s="51"/>
      <c r="AZ1028" s="51"/>
      <c r="BA1028" s="51"/>
      <c r="BB1028" s="116"/>
      <c r="BC1028" s="116"/>
      <c r="BD1028" s="116"/>
      <c r="BE1028" s="116"/>
    </row>
    <row r="1029" spans="2:57" s="128" customFormat="1" ht="153">
      <c r="B1029" s="7" t="s">
        <v>3435</v>
      </c>
      <c r="C1029" s="44" t="s">
        <v>3431</v>
      </c>
      <c r="D1029" s="44" t="s">
        <v>3432</v>
      </c>
      <c r="E1029" s="44" t="s">
        <v>3433</v>
      </c>
      <c r="F1029" s="25" t="s">
        <v>3436</v>
      </c>
      <c r="G1029" s="26" t="s">
        <v>51</v>
      </c>
      <c r="H1029" s="10">
        <v>32</v>
      </c>
      <c r="I1029" s="19">
        <v>14700</v>
      </c>
      <c r="J1029" s="1"/>
      <c r="K1029" s="37"/>
      <c r="L1029" s="37"/>
      <c r="M1029" s="37"/>
      <c r="N1029" s="37"/>
      <c r="O1029" s="8" t="s">
        <v>4216</v>
      </c>
      <c r="P1029" s="13" t="s">
        <v>4177</v>
      </c>
      <c r="Q1029" s="13"/>
      <c r="R1029" s="53">
        <v>41</v>
      </c>
      <c r="S1029" s="53">
        <v>13217</v>
      </c>
      <c r="T1029" s="13"/>
      <c r="U1029" s="58"/>
      <c r="V1029" s="53"/>
      <c r="W1029" s="53"/>
      <c r="X1029" s="13"/>
      <c r="Y1029" s="58"/>
      <c r="Z1029" s="53"/>
      <c r="AA1029" s="53"/>
      <c r="AB1029" s="10"/>
      <c r="AC1029" s="10"/>
      <c r="AD1029" s="10"/>
      <c r="AE1029" s="10"/>
      <c r="AF1029" s="51"/>
      <c r="AG1029" s="51"/>
      <c r="AH1029" s="51"/>
      <c r="AI1029" s="51"/>
      <c r="AJ1029" s="51"/>
      <c r="AK1029" s="51"/>
      <c r="AL1029" s="51"/>
      <c r="AM1029" s="51"/>
      <c r="AN1029" s="51"/>
      <c r="AO1029" s="51"/>
      <c r="AP1029" s="51"/>
      <c r="AQ1029" s="51"/>
      <c r="AR1029" s="51"/>
      <c r="AS1029" s="51"/>
      <c r="AT1029" s="51"/>
      <c r="AU1029" s="51"/>
      <c r="AV1029" s="51"/>
      <c r="AW1029" s="51"/>
      <c r="AX1029" s="51"/>
      <c r="AY1029" s="51"/>
      <c r="AZ1029" s="51"/>
      <c r="BA1029" s="51"/>
      <c r="BB1029" s="47"/>
      <c r="BC1029" s="47"/>
      <c r="BD1029" s="47"/>
      <c r="BE1029" s="47"/>
    </row>
    <row r="1030" spans="2:57" s="47" customFormat="1" ht="153">
      <c r="B1030" s="7" t="s">
        <v>3437</v>
      </c>
      <c r="C1030" s="44" t="s">
        <v>3431</v>
      </c>
      <c r="D1030" s="44" t="s">
        <v>3432</v>
      </c>
      <c r="E1030" s="44" t="s">
        <v>3433</v>
      </c>
      <c r="F1030" s="25" t="s">
        <v>3438</v>
      </c>
      <c r="G1030" s="26" t="s">
        <v>51</v>
      </c>
      <c r="H1030" s="10">
        <v>186</v>
      </c>
      <c r="I1030" s="19">
        <v>14455</v>
      </c>
      <c r="J1030" s="1"/>
      <c r="K1030" s="37"/>
      <c r="L1030" s="37"/>
      <c r="M1030" s="37"/>
      <c r="N1030" s="37"/>
      <c r="O1030" s="8" t="s">
        <v>4216</v>
      </c>
      <c r="P1030" s="13" t="s">
        <v>4177</v>
      </c>
      <c r="Q1030" s="13"/>
      <c r="R1030" s="53">
        <v>241</v>
      </c>
      <c r="S1030" s="53">
        <v>13217</v>
      </c>
      <c r="T1030" s="13"/>
      <c r="U1030" s="58"/>
      <c r="V1030" s="53"/>
      <c r="W1030" s="53"/>
      <c r="X1030" s="13"/>
      <c r="Y1030" s="58"/>
      <c r="Z1030" s="53"/>
      <c r="AA1030" s="53"/>
      <c r="AB1030" s="10"/>
      <c r="AC1030" s="10"/>
      <c r="AD1030" s="10"/>
      <c r="AE1030" s="10"/>
      <c r="AF1030" s="51"/>
      <c r="AG1030" s="51"/>
      <c r="AH1030" s="51"/>
      <c r="AI1030" s="51"/>
      <c r="AJ1030" s="51"/>
      <c r="AK1030" s="51"/>
      <c r="AL1030" s="51"/>
      <c r="AM1030" s="51"/>
      <c r="AN1030" s="51"/>
      <c r="AO1030" s="51"/>
      <c r="AP1030" s="51"/>
      <c r="AQ1030" s="51"/>
      <c r="AR1030" s="51"/>
      <c r="AS1030" s="51"/>
      <c r="AT1030" s="51"/>
      <c r="AU1030" s="51"/>
      <c r="AV1030" s="51"/>
      <c r="AW1030" s="51"/>
      <c r="AX1030" s="51"/>
      <c r="AY1030" s="51"/>
      <c r="AZ1030" s="51"/>
      <c r="BA1030" s="51"/>
    </row>
    <row r="1031" spans="2:57" s="47" customFormat="1" ht="140.25">
      <c r="B1031" s="7" t="s">
        <v>3439</v>
      </c>
      <c r="C1031" s="25" t="s">
        <v>3440</v>
      </c>
      <c r="D1031" s="25" t="s">
        <v>3432</v>
      </c>
      <c r="E1031" s="25" t="s">
        <v>3441</v>
      </c>
      <c r="F1031" s="25" t="s">
        <v>3442</v>
      </c>
      <c r="G1031" s="26" t="s">
        <v>51</v>
      </c>
      <c r="H1031" s="10">
        <v>18</v>
      </c>
      <c r="I1031" s="19">
        <v>4120</v>
      </c>
      <c r="J1031" s="1" t="s">
        <v>4389</v>
      </c>
      <c r="K1031" s="37" t="s">
        <v>4177</v>
      </c>
      <c r="L1031" s="37"/>
      <c r="M1031" s="37">
        <v>12</v>
      </c>
      <c r="N1031" s="37">
        <v>3465</v>
      </c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  <c r="AT1031" s="51"/>
      <c r="AU1031" s="51"/>
      <c r="AV1031" s="51"/>
      <c r="AW1031" s="51"/>
      <c r="AX1031" s="51"/>
      <c r="AY1031" s="51"/>
      <c r="AZ1031" s="51"/>
      <c r="BA1031" s="51"/>
    </row>
    <row r="1032" spans="2:57" s="128" customFormat="1" ht="140.25">
      <c r="B1032" s="7" t="s">
        <v>3443</v>
      </c>
      <c r="C1032" s="25" t="s">
        <v>3440</v>
      </c>
      <c r="D1032" s="25" t="s">
        <v>3432</v>
      </c>
      <c r="E1032" s="25" t="s">
        <v>3441</v>
      </c>
      <c r="F1032" s="25" t="s">
        <v>3444</v>
      </c>
      <c r="G1032" s="26" t="s">
        <v>51</v>
      </c>
      <c r="H1032" s="10">
        <v>6</v>
      </c>
      <c r="I1032" s="19">
        <v>4120</v>
      </c>
      <c r="J1032" s="1"/>
      <c r="K1032" s="37"/>
      <c r="L1032" s="37"/>
      <c r="M1032" s="37"/>
      <c r="N1032" s="37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51"/>
      <c r="AG1032" s="51"/>
      <c r="AH1032" s="51"/>
      <c r="AI1032" s="51"/>
      <c r="AJ1032" s="51"/>
      <c r="AK1032" s="51"/>
      <c r="AL1032" s="51"/>
      <c r="AM1032" s="51"/>
      <c r="AN1032" s="51"/>
      <c r="AO1032" s="51"/>
      <c r="AP1032" s="51"/>
      <c r="AQ1032" s="51"/>
      <c r="AR1032" s="51"/>
      <c r="AS1032" s="51"/>
      <c r="AT1032" s="51"/>
      <c r="AU1032" s="51"/>
      <c r="AV1032" s="51"/>
      <c r="AW1032" s="51"/>
      <c r="AX1032" s="51"/>
      <c r="AY1032" s="51"/>
      <c r="AZ1032" s="51"/>
      <c r="BA1032" s="51"/>
      <c r="BB1032" s="47"/>
      <c r="BC1032" s="47"/>
      <c r="BD1032" s="47"/>
      <c r="BE1032" s="47"/>
    </row>
    <row r="1033" spans="2:57" s="47" customFormat="1" ht="140.25">
      <c r="B1033" s="7" t="s">
        <v>3445</v>
      </c>
      <c r="C1033" s="25" t="s">
        <v>3440</v>
      </c>
      <c r="D1033" s="25" t="s">
        <v>3432</v>
      </c>
      <c r="E1033" s="25" t="s">
        <v>3441</v>
      </c>
      <c r="F1033" s="25" t="s">
        <v>3446</v>
      </c>
      <c r="G1033" s="26" t="s">
        <v>51</v>
      </c>
      <c r="H1033" s="10">
        <v>40</v>
      </c>
      <c r="I1033" s="19">
        <v>4120</v>
      </c>
      <c r="J1033" s="1"/>
      <c r="K1033" s="37"/>
      <c r="L1033" s="37"/>
      <c r="M1033" s="37"/>
      <c r="N1033" s="37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51"/>
      <c r="AG1033" s="51"/>
      <c r="AH1033" s="51"/>
      <c r="AI1033" s="51"/>
      <c r="AJ1033" s="51"/>
      <c r="AK1033" s="51"/>
      <c r="AL1033" s="51"/>
      <c r="AM1033" s="51"/>
      <c r="AN1033" s="51"/>
      <c r="AO1033" s="51"/>
      <c r="AP1033" s="51"/>
      <c r="AQ1033" s="51"/>
      <c r="AR1033" s="51"/>
      <c r="AS1033" s="51"/>
      <c r="AT1033" s="51"/>
      <c r="AU1033" s="51"/>
      <c r="AV1033" s="51"/>
      <c r="AW1033" s="51"/>
      <c r="AX1033" s="51"/>
      <c r="AY1033" s="51"/>
      <c r="AZ1033" s="51"/>
      <c r="BA1033" s="51"/>
    </row>
    <row r="1034" spans="2:57" s="47" customFormat="1" ht="25.5">
      <c r="B1034" s="7" t="s">
        <v>3447</v>
      </c>
      <c r="C1034" s="79" t="s">
        <v>3448</v>
      </c>
      <c r="D1034" s="79" t="s">
        <v>3449</v>
      </c>
      <c r="E1034" s="79" t="s">
        <v>3450</v>
      </c>
      <c r="F1034" s="25" t="s">
        <v>3451</v>
      </c>
      <c r="G1034" s="13" t="s">
        <v>105</v>
      </c>
      <c r="H1034" s="80">
        <v>100</v>
      </c>
      <c r="I1034" s="81">
        <v>370</v>
      </c>
      <c r="J1034" s="1" t="s">
        <v>4344</v>
      </c>
      <c r="K1034" s="37" t="s">
        <v>4177</v>
      </c>
      <c r="L1034" s="37"/>
      <c r="M1034" s="37">
        <v>40</v>
      </c>
      <c r="N1034" s="37">
        <v>350</v>
      </c>
      <c r="O1034" s="13" t="s">
        <v>4257</v>
      </c>
      <c r="P1034" s="13" t="s">
        <v>4177</v>
      </c>
      <c r="Q1034" s="8"/>
      <c r="R1034" s="124">
        <v>200</v>
      </c>
      <c r="S1034" s="53">
        <v>896</v>
      </c>
      <c r="T1034" s="13"/>
      <c r="U1034" s="58"/>
      <c r="V1034" s="53"/>
      <c r="W1034" s="53"/>
      <c r="X1034" s="13"/>
      <c r="Y1034" s="58"/>
      <c r="Z1034" s="53"/>
      <c r="AA1034" s="53"/>
      <c r="AB1034" s="10"/>
      <c r="AC1034" s="10"/>
      <c r="AD1034" s="10"/>
      <c r="AE1034" s="10"/>
    </row>
    <row r="1035" spans="2:57" s="128" customFormat="1" ht="25.5">
      <c r="B1035" s="7" t="s">
        <v>3452</v>
      </c>
      <c r="C1035" s="79" t="s">
        <v>3448</v>
      </c>
      <c r="D1035" s="79" t="s">
        <v>3449</v>
      </c>
      <c r="E1035" s="79" t="s">
        <v>3450</v>
      </c>
      <c r="F1035" s="25" t="s">
        <v>3453</v>
      </c>
      <c r="G1035" s="13" t="s">
        <v>105</v>
      </c>
      <c r="H1035" s="80">
        <v>240</v>
      </c>
      <c r="I1035" s="81">
        <v>2100</v>
      </c>
      <c r="J1035" s="1"/>
      <c r="K1035" s="37"/>
      <c r="L1035" s="37"/>
      <c r="M1035" s="37"/>
      <c r="N1035" s="37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47"/>
      <c r="AG1035" s="47"/>
      <c r="AH1035" s="47"/>
      <c r="AI1035" s="47"/>
      <c r="AJ1035" s="47"/>
      <c r="AK1035" s="47"/>
      <c r="AL1035" s="47"/>
      <c r="AM1035" s="47"/>
      <c r="AN1035" s="47"/>
      <c r="AO1035" s="47"/>
      <c r="AP1035" s="47"/>
      <c r="AQ1035" s="47"/>
      <c r="AR1035" s="47"/>
      <c r="AS1035" s="47"/>
      <c r="AT1035" s="47"/>
      <c r="AU1035" s="47"/>
      <c r="AV1035" s="47"/>
      <c r="AW1035" s="47"/>
      <c r="AX1035" s="47"/>
      <c r="AY1035" s="47"/>
      <c r="AZ1035" s="47"/>
      <c r="BA1035" s="47"/>
      <c r="BB1035" s="47"/>
      <c r="BC1035" s="47"/>
      <c r="BD1035" s="47"/>
      <c r="BE1035" s="47"/>
    </row>
    <row r="1036" spans="2:57" s="128" customFormat="1" ht="51">
      <c r="B1036" s="7" t="s">
        <v>3454</v>
      </c>
      <c r="C1036" s="48" t="s">
        <v>3455</v>
      </c>
      <c r="D1036" s="44" t="s">
        <v>3456</v>
      </c>
      <c r="E1036" s="44" t="s">
        <v>3457</v>
      </c>
      <c r="F1036" s="25" t="s">
        <v>3458</v>
      </c>
      <c r="G1036" s="26" t="s">
        <v>51</v>
      </c>
      <c r="H1036" s="8">
        <v>20</v>
      </c>
      <c r="I1036" s="19">
        <v>74040</v>
      </c>
      <c r="J1036" s="1"/>
      <c r="K1036" s="37"/>
      <c r="L1036" s="37"/>
      <c r="M1036" s="37"/>
      <c r="N1036" s="37"/>
      <c r="O1036" s="13" t="s">
        <v>4458</v>
      </c>
      <c r="P1036" s="13" t="s">
        <v>4177</v>
      </c>
      <c r="Q1036" s="8"/>
      <c r="R1036" s="53">
        <v>25</v>
      </c>
      <c r="S1036" s="53">
        <v>70000</v>
      </c>
      <c r="T1036" s="13"/>
      <c r="U1036" s="58"/>
      <c r="V1036" s="53"/>
      <c r="W1036" s="53"/>
      <c r="X1036" s="13"/>
      <c r="Y1036" s="58"/>
      <c r="Z1036" s="53"/>
      <c r="AA1036" s="53"/>
      <c r="AB1036" s="10"/>
      <c r="AC1036" s="10"/>
      <c r="AD1036" s="10"/>
      <c r="AE1036" s="10"/>
      <c r="AF1036" s="51"/>
      <c r="AG1036" s="51"/>
      <c r="AH1036" s="51"/>
      <c r="AI1036" s="51"/>
      <c r="AJ1036" s="51"/>
      <c r="AK1036" s="51"/>
      <c r="AL1036" s="51"/>
      <c r="AM1036" s="51"/>
      <c r="AN1036" s="51"/>
      <c r="AO1036" s="51"/>
      <c r="AP1036" s="51"/>
      <c r="AQ1036" s="51"/>
      <c r="AR1036" s="51"/>
      <c r="AS1036" s="51"/>
      <c r="AT1036" s="51"/>
      <c r="AU1036" s="51"/>
      <c r="AV1036" s="51"/>
      <c r="AW1036" s="51"/>
      <c r="AX1036" s="51"/>
      <c r="AY1036" s="51"/>
      <c r="AZ1036" s="51"/>
      <c r="BA1036" s="51"/>
      <c r="BB1036" s="47"/>
      <c r="BC1036" s="47"/>
      <c r="BD1036" s="47"/>
      <c r="BE1036" s="47"/>
    </row>
    <row r="1037" spans="2:57" s="47" customFormat="1" ht="38.25">
      <c r="B1037" s="7" t="s">
        <v>3459</v>
      </c>
      <c r="C1037" s="25" t="s">
        <v>3460</v>
      </c>
      <c r="D1037" s="25" t="s">
        <v>3461</v>
      </c>
      <c r="E1037" s="25" t="s">
        <v>3462</v>
      </c>
      <c r="F1037" s="44"/>
      <c r="G1037" s="26" t="s">
        <v>51</v>
      </c>
      <c r="H1037" s="26">
        <v>30</v>
      </c>
      <c r="I1037" s="20">
        <v>2500</v>
      </c>
      <c r="J1037" s="1"/>
      <c r="K1037" s="37"/>
      <c r="L1037" s="37"/>
      <c r="M1037" s="37"/>
      <c r="N1037" s="37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69"/>
      <c r="AG1037" s="69"/>
      <c r="AH1037" s="69"/>
      <c r="AI1037" s="69"/>
      <c r="AJ1037" s="69"/>
      <c r="AK1037" s="69"/>
      <c r="AL1037" s="69"/>
      <c r="AM1037" s="69"/>
      <c r="AN1037" s="69"/>
      <c r="AO1037" s="69"/>
      <c r="AP1037" s="69"/>
      <c r="AQ1037" s="69"/>
      <c r="AR1037" s="69"/>
      <c r="AS1037" s="69"/>
      <c r="AT1037" s="69"/>
      <c r="AU1037" s="69"/>
      <c r="AV1037" s="69"/>
      <c r="AW1037" s="69"/>
      <c r="AX1037" s="69"/>
      <c r="AY1037" s="69"/>
      <c r="AZ1037" s="69"/>
      <c r="BA1037" s="69"/>
    </row>
    <row r="1038" spans="2:57" s="47" customFormat="1" ht="38.25">
      <c r="B1038" s="7" t="s">
        <v>3463</v>
      </c>
      <c r="C1038" s="48" t="s">
        <v>3464</v>
      </c>
      <c r="D1038" s="25" t="s">
        <v>3465</v>
      </c>
      <c r="E1038" s="25" t="s">
        <v>3466</v>
      </c>
      <c r="F1038" s="25" t="s">
        <v>3467</v>
      </c>
      <c r="G1038" s="26" t="s">
        <v>51</v>
      </c>
      <c r="H1038" s="10">
        <v>16</v>
      </c>
      <c r="I1038" s="19">
        <v>382</v>
      </c>
      <c r="J1038" s="1"/>
      <c r="K1038" s="37"/>
      <c r="L1038" s="37"/>
      <c r="M1038" s="37"/>
      <c r="N1038" s="37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51"/>
      <c r="AG1038" s="51"/>
      <c r="AH1038" s="51"/>
      <c r="AI1038" s="51"/>
      <c r="AJ1038" s="51"/>
      <c r="AK1038" s="51"/>
      <c r="AL1038" s="51"/>
      <c r="AM1038" s="51"/>
      <c r="AN1038" s="51"/>
      <c r="AO1038" s="51"/>
      <c r="AP1038" s="51"/>
      <c r="AQ1038" s="51"/>
      <c r="AR1038" s="51"/>
      <c r="AS1038" s="51"/>
      <c r="AT1038" s="51"/>
      <c r="AU1038" s="51"/>
      <c r="AV1038" s="51"/>
      <c r="AW1038" s="51"/>
      <c r="AX1038" s="51"/>
      <c r="AY1038" s="51"/>
      <c r="AZ1038" s="51"/>
      <c r="BA1038" s="51"/>
      <c r="BB1038" s="116"/>
      <c r="BC1038" s="116"/>
      <c r="BD1038" s="116"/>
      <c r="BE1038" s="116"/>
    </row>
    <row r="1039" spans="2:57" s="47" customFormat="1" ht="38.25">
      <c r="B1039" s="7" t="s">
        <v>3468</v>
      </c>
      <c r="C1039" s="48" t="s">
        <v>3464</v>
      </c>
      <c r="D1039" s="25" t="s">
        <v>3465</v>
      </c>
      <c r="E1039" s="25" t="s">
        <v>3466</v>
      </c>
      <c r="F1039" s="25" t="s">
        <v>3469</v>
      </c>
      <c r="G1039" s="26" t="s">
        <v>51</v>
      </c>
      <c r="H1039" s="10">
        <v>4</v>
      </c>
      <c r="I1039" s="19">
        <v>382</v>
      </c>
      <c r="J1039" s="1"/>
      <c r="K1039" s="37"/>
      <c r="L1039" s="37"/>
      <c r="M1039" s="37"/>
      <c r="N1039" s="37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51"/>
      <c r="AG1039" s="51"/>
      <c r="AH1039" s="51"/>
      <c r="AI1039" s="51"/>
      <c r="AJ1039" s="51"/>
      <c r="AK1039" s="51"/>
      <c r="AL1039" s="51"/>
      <c r="AM1039" s="51"/>
      <c r="AN1039" s="51"/>
      <c r="AO1039" s="51"/>
      <c r="AP1039" s="51"/>
      <c r="AQ1039" s="51"/>
      <c r="AR1039" s="51"/>
      <c r="AS1039" s="51"/>
      <c r="AT1039" s="51"/>
      <c r="AU1039" s="51"/>
      <c r="AV1039" s="51"/>
      <c r="AW1039" s="51"/>
      <c r="AX1039" s="51"/>
      <c r="AY1039" s="51"/>
      <c r="AZ1039" s="51"/>
      <c r="BA1039" s="51"/>
    </row>
    <row r="1040" spans="2:57" s="47" customFormat="1" ht="38.25">
      <c r="B1040" s="7" t="s">
        <v>3470</v>
      </c>
      <c r="C1040" s="48" t="s">
        <v>3464</v>
      </c>
      <c r="D1040" s="25" t="s">
        <v>3465</v>
      </c>
      <c r="E1040" s="25" t="s">
        <v>3466</v>
      </c>
      <c r="F1040" s="25" t="s">
        <v>3471</v>
      </c>
      <c r="G1040" s="26" t="s">
        <v>51</v>
      </c>
      <c r="H1040" s="10">
        <v>10</v>
      </c>
      <c r="I1040" s="19">
        <v>382</v>
      </c>
      <c r="J1040" s="1"/>
      <c r="K1040" s="37"/>
      <c r="L1040" s="37"/>
      <c r="M1040" s="37"/>
      <c r="N1040" s="37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51"/>
      <c r="AG1040" s="51"/>
      <c r="AH1040" s="51"/>
      <c r="AI1040" s="51"/>
      <c r="AJ1040" s="51"/>
      <c r="AK1040" s="51"/>
      <c r="AL1040" s="51"/>
      <c r="AM1040" s="51"/>
      <c r="AN1040" s="51"/>
      <c r="AO1040" s="51"/>
      <c r="AP1040" s="51"/>
      <c r="AQ1040" s="51"/>
      <c r="AR1040" s="51"/>
      <c r="AS1040" s="51"/>
      <c r="AT1040" s="51"/>
      <c r="AU1040" s="51"/>
      <c r="AV1040" s="51"/>
      <c r="AW1040" s="51"/>
      <c r="AX1040" s="51"/>
      <c r="AY1040" s="51"/>
      <c r="AZ1040" s="51"/>
      <c r="BA1040" s="51"/>
    </row>
    <row r="1041" spans="2:57" s="47" customFormat="1" ht="38.25">
      <c r="B1041" s="7" t="s">
        <v>3472</v>
      </c>
      <c r="C1041" s="48" t="s">
        <v>3464</v>
      </c>
      <c r="D1041" s="25" t="s">
        <v>3465</v>
      </c>
      <c r="E1041" s="25" t="s">
        <v>3466</v>
      </c>
      <c r="F1041" s="25" t="s">
        <v>3473</v>
      </c>
      <c r="G1041" s="26" t="s">
        <v>51</v>
      </c>
      <c r="H1041" s="10">
        <v>34</v>
      </c>
      <c r="I1041" s="19">
        <v>382</v>
      </c>
      <c r="J1041" s="1"/>
      <c r="K1041" s="37"/>
      <c r="L1041" s="37"/>
      <c r="M1041" s="37"/>
      <c r="N1041" s="37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51"/>
      <c r="AG1041" s="51"/>
      <c r="AH1041" s="51"/>
      <c r="AI1041" s="51"/>
      <c r="AJ1041" s="51"/>
      <c r="AK1041" s="51"/>
      <c r="AL1041" s="51"/>
      <c r="AM1041" s="51"/>
      <c r="AN1041" s="51"/>
      <c r="AO1041" s="51"/>
      <c r="AP1041" s="51"/>
      <c r="AQ1041" s="51"/>
      <c r="AR1041" s="51"/>
      <c r="AS1041" s="51"/>
      <c r="AT1041" s="51"/>
      <c r="AU1041" s="51"/>
      <c r="AV1041" s="51"/>
      <c r="AW1041" s="51"/>
      <c r="AX1041" s="51"/>
      <c r="AY1041" s="51"/>
      <c r="AZ1041" s="51"/>
      <c r="BA1041" s="51"/>
    </row>
    <row r="1042" spans="2:57" s="47" customFormat="1" ht="25.5">
      <c r="B1042" s="7" t="s">
        <v>3474</v>
      </c>
      <c r="C1042" s="90" t="s">
        <v>3475</v>
      </c>
      <c r="D1042" s="25" t="s">
        <v>3476</v>
      </c>
      <c r="E1042" s="25" t="s">
        <v>3477</v>
      </c>
      <c r="F1042" s="44" t="s">
        <v>1189</v>
      </c>
      <c r="G1042" s="26" t="s">
        <v>51</v>
      </c>
      <c r="H1042" s="7">
        <v>100</v>
      </c>
      <c r="I1042" s="19">
        <v>1200</v>
      </c>
      <c r="J1042" s="1" t="s">
        <v>4312</v>
      </c>
      <c r="K1042" s="37" t="s">
        <v>4204</v>
      </c>
      <c r="L1042" s="37"/>
      <c r="M1042" s="37">
        <v>131</v>
      </c>
      <c r="N1042" s="37">
        <v>803.57</v>
      </c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69"/>
      <c r="AG1042" s="69"/>
      <c r="AH1042" s="69"/>
      <c r="AI1042" s="69"/>
      <c r="AJ1042" s="69"/>
      <c r="AK1042" s="69"/>
      <c r="AL1042" s="69"/>
      <c r="AM1042" s="69"/>
      <c r="AN1042" s="69"/>
      <c r="AO1042" s="69"/>
      <c r="AP1042" s="69"/>
      <c r="AQ1042" s="69"/>
      <c r="AR1042" s="69"/>
      <c r="AS1042" s="69"/>
      <c r="AT1042" s="69"/>
      <c r="AU1042" s="69"/>
      <c r="AV1042" s="69"/>
      <c r="AW1042" s="69"/>
      <c r="AX1042" s="69"/>
      <c r="AY1042" s="69"/>
      <c r="AZ1042" s="69"/>
      <c r="BA1042" s="69"/>
    </row>
    <row r="1043" spans="2:57" s="47" customFormat="1" ht="25.5">
      <c r="B1043" s="7" t="s">
        <v>3478</v>
      </c>
      <c r="C1043" s="90" t="s">
        <v>3475</v>
      </c>
      <c r="D1043" s="25" t="s">
        <v>3476</v>
      </c>
      <c r="E1043" s="25" t="s">
        <v>3477</v>
      </c>
      <c r="F1043" s="44" t="s">
        <v>1189</v>
      </c>
      <c r="G1043" s="26" t="s">
        <v>51</v>
      </c>
      <c r="H1043" s="7">
        <v>50</v>
      </c>
      <c r="I1043" s="19">
        <v>1300</v>
      </c>
      <c r="J1043" s="1"/>
      <c r="K1043" s="37"/>
      <c r="L1043" s="37"/>
      <c r="M1043" s="37"/>
      <c r="N1043" s="37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69"/>
      <c r="AG1043" s="69"/>
      <c r="AH1043" s="69"/>
      <c r="AI1043" s="69"/>
      <c r="AJ1043" s="69"/>
      <c r="AK1043" s="69"/>
      <c r="AL1043" s="69"/>
      <c r="AM1043" s="69"/>
      <c r="AN1043" s="69"/>
      <c r="AO1043" s="69"/>
      <c r="AP1043" s="69"/>
      <c r="AQ1043" s="69"/>
      <c r="AR1043" s="69"/>
      <c r="AS1043" s="69"/>
      <c r="AT1043" s="69"/>
      <c r="AU1043" s="69"/>
      <c r="AV1043" s="69"/>
      <c r="AW1043" s="69"/>
      <c r="AX1043" s="69"/>
      <c r="AY1043" s="69"/>
      <c r="AZ1043" s="69"/>
      <c r="BA1043" s="69"/>
      <c r="BB1043" s="51"/>
      <c r="BC1043" s="51"/>
      <c r="BD1043" s="51"/>
      <c r="BE1043" s="51"/>
    </row>
    <row r="1044" spans="2:57" s="47" customFormat="1" ht="25.5">
      <c r="B1044" s="7" t="s">
        <v>3479</v>
      </c>
      <c r="C1044" s="90" t="s">
        <v>3475</v>
      </c>
      <c r="D1044" s="25" t="s">
        <v>3476</v>
      </c>
      <c r="E1044" s="25" t="s">
        <v>3477</v>
      </c>
      <c r="F1044" s="44" t="s">
        <v>1189</v>
      </c>
      <c r="G1044" s="26" t="s">
        <v>51</v>
      </c>
      <c r="H1044" s="7">
        <v>2</v>
      </c>
      <c r="I1044" s="19">
        <v>3200</v>
      </c>
      <c r="J1044" s="1"/>
      <c r="K1044" s="37"/>
      <c r="L1044" s="37"/>
      <c r="M1044" s="37"/>
      <c r="N1044" s="37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69"/>
      <c r="AG1044" s="69"/>
      <c r="AH1044" s="69"/>
      <c r="AI1044" s="69"/>
      <c r="AJ1044" s="69"/>
      <c r="AK1044" s="69"/>
      <c r="AL1044" s="69"/>
      <c r="AM1044" s="69"/>
      <c r="AN1044" s="69"/>
      <c r="AO1044" s="69"/>
      <c r="AP1044" s="69"/>
      <c r="AQ1044" s="69"/>
      <c r="AR1044" s="69"/>
      <c r="AS1044" s="69"/>
      <c r="AT1044" s="69"/>
      <c r="AU1044" s="69"/>
      <c r="AV1044" s="69"/>
      <c r="AW1044" s="69"/>
      <c r="AX1044" s="69"/>
      <c r="AY1044" s="69"/>
      <c r="AZ1044" s="69"/>
      <c r="BA1044" s="69"/>
      <c r="BB1044" s="51"/>
      <c r="BC1044" s="51"/>
      <c r="BD1044" s="51"/>
      <c r="BE1044" s="51"/>
    </row>
    <row r="1045" spans="2:57" s="47" customFormat="1" ht="25.5">
      <c r="B1045" s="7" t="s">
        <v>3480</v>
      </c>
      <c r="C1045" s="90" t="s">
        <v>3475</v>
      </c>
      <c r="D1045" s="25" t="s">
        <v>3476</v>
      </c>
      <c r="E1045" s="25" t="s">
        <v>3477</v>
      </c>
      <c r="F1045" s="44" t="s">
        <v>1189</v>
      </c>
      <c r="G1045" s="26" t="s">
        <v>51</v>
      </c>
      <c r="H1045" s="7">
        <v>10</v>
      </c>
      <c r="I1045" s="19">
        <v>1100</v>
      </c>
      <c r="J1045" s="1"/>
      <c r="K1045" s="37"/>
      <c r="L1045" s="37"/>
      <c r="M1045" s="37"/>
      <c r="N1045" s="37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69"/>
      <c r="AG1045" s="69"/>
      <c r="AH1045" s="69"/>
      <c r="AI1045" s="69"/>
      <c r="AJ1045" s="69"/>
      <c r="AK1045" s="69"/>
      <c r="AL1045" s="69"/>
      <c r="AM1045" s="69"/>
      <c r="AN1045" s="69"/>
      <c r="AO1045" s="69"/>
      <c r="AP1045" s="69"/>
      <c r="AQ1045" s="69"/>
      <c r="AR1045" s="69"/>
      <c r="AS1045" s="69"/>
      <c r="AT1045" s="69"/>
      <c r="AU1045" s="69"/>
      <c r="AV1045" s="69"/>
      <c r="AW1045" s="69"/>
      <c r="AX1045" s="69"/>
      <c r="AY1045" s="69"/>
      <c r="AZ1045" s="69"/>
      <c r="BA1045" s="69"/>
      <c r="BB1045" s="17"/>
      <c r="BC1045" s="17"/>
      <c r="BD1045" s="17"/>
      <c r="BE1045" s="17"/>
    </row>
    <row r="1046" spans="2:57" s="40" customFormat="1" ht="25.5">
      <c r="B1046" s="7" t="s">
        <v>3481</v>
      </c>
      <c r="C1046" s="90" t="s">
        <v>3475</v>
      </c>
      <c r="D1046" s="25" t="s">
        <v>3476</v>
      </c>
      <c r="E1046" s="117" t="s">
        <v>3477</v>
      </c>
      <c r="F1046" s="44" t="s">
        <v>1189</v>
      </c>
      <c r="G1046" s="26" t="s">
        <v>51</v>
      </c>
      <c r="H1046" s="7">
        <v>70</v>
      </c>
      <c r="I1046" s="19">
        <v>1200</v>
      </c>
      <c r="J1046" s="1"/>
      <c r="K1046" s="37"/>
      <c r="L1046" s="37"/>
      <c r="M1046" s="37"/>
      <c r="N1046" s="37"/>
      <c r="O1046" s="13" t="s">
        <v>4203</v>
      </c>
      <c r="P1046" s="13" t="s">
        <v>4177</v>
      </c>
      <c r="Q1046" s="8"/>
      <c r="R1046" s="7">
        <v>38</v>
      </c>
      <c r="S1046" s="7">
        <v>1200</v>
      </c>
      <c r="T1046" s="8"/>
      <c r="U1046" s="10"/>
      <c r="V1046" s="7"/>
      <c r="W1046" s="7"/>
      <c r="X1046" s="8"/>
      <c r="Y1046" s="10"/>
      <c r="Z1046" s="7"/>
      <c r="AA1046" s="7"/>
      <c r="AB1046" s="10"/>
      <c r="AC1046" s="10"/>
      <c r="AD1046" s="10"/>
      <c r="AE1046" s="10"/>
      <c r="AF1046" s="69"/>
      <c r="AG1046" s="69"/>
      <c r="AH1046" s="69"/>
      <c r="AI1046" s="69"/>
      <c r="AJ1046" s="69"/>
      <c r="AK1046" s="69"/>
      <c r="AL1046" s="69"/>
      <c r="AM1046" s="69"/>
      <c r="AN1046" s="69"/>
      <c r="AO1046" s="69"/>
      <c r="AP1046" s="69"/>
      <c r="AQ1046" s="69"/>
      <c r="AR1046" s="69"/>
      <c r="AS1046" s="69"/>
      <c r="AT1046" s="69"/>
      <c r="AU1046" s="69"/>
      <c r="AV1046" s="69"/>
      <c r="AW1046" s="69"/>
      <c r="AX1046" s="69"/>
      <c r="AY1046" s="69"/>
      <c r="AZ1046" s="69"/>
      <c r="BA1046" s="69"/>
      <c r="BB1046" s="99"/>
      <c r="BC1046" s="99"/>
      <c r="BD1046" s="99"/>
      <c r="BE1046" s="99"/>
    </row>
    <row r="1047" spans="2:57" s="40" customFormat="1" ht="25.5">
      <c r="B1047" s="7" t="s">
        <v>3482</v>
      </c>
      <c r="C1047" s="90" t="s">
        <v>3475</v>
      </c>
      <c r="D1047" s="25" t="s">
        <v>3476</v>
      </c>
      <c r="E1047" s="25" t="s">
        <v>3477</v>
      </c>
      <c r="F1047" s="44" t="s">
        <v>1189</v>
      </c>
      <c r="G1047" s="26" t="s">
        <v>51</v>
      </c>
      <c r="H1047" s="7">
        <v>120</v>
      </c>
      <c r="I1047" s="19">
        <v>1200</v>
      </c>
      <c r="J1047" s="1"/>
      <c r="K1047" s="37"/>
      <c r="L1047" s="37"/>
      <c r="M1047" s="37"/>
      <c r="N1047" s="37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69"/>
      <c r="AY1047" s="69"/>
      <c r="AZ1047" s="69"/>
      <c r="BA1047" s="69"/>
      <c r="BB1047" s="17"/>
      <c r="BC1047" s="17"/>
      <c r="BD1047" s="17"/>
      <c r="BE1047" s="17"/>
    </row>
    <row r="1048" spans="2:57" s="51" customFormat="1" ht="25.5">
      <c r="B1048" s="7" t="s">
        <v>3483</v>
      </c>
      <c r="C1048" s="90" t="s">
        <v>3475</v>
      </c>
      <c r="D1048" s="25" t="s">
        <v>3476</v>
      </c>
      <c r="E1048" s="25" t="s">
        <v>3477</v>
      </c>
      <c r="F1048" s="44" t="s">
        <v>3484</v>
      </c>
      <c r="G1048" s="26" t="s">
        <v>51</v>
      </c>
      <c r="H1048" s="7">
        <v>60</v>
      </c>
      <c r="I1048" s="19">
        <v>1350</v>
      </c>
      <c r="J1048" s="1"/>
      <c r="K1048" s="37"/>
      <c r="L1048" s="37"/>
      <c r="M1048" s="37"/>
      <c r="N1048" s="37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69"/>
      <c r="AG1048" s="69"/>
      <c r="AH1048" s="69"/>
      <c r="AI1048" s="69"/>
      <c r="AJ1048" s="69"/>
      <c r="AK1048" s="69"/>
      <c r="AL1048" s="69"/>
      <c r="AM1048" s="69"/>
      <c r="AN1048" s="69"/>
      <c r="AO1048" s="69"/>
      <c r="AP1048" s="69"/>
      <c r="AQ1048" s="69"/>
      <c r="AR1048" s="69"/>
      <c r="AS1048" s="69"/>
      <c r="AT1048" s="69"/>
      <c r="AU1048" s="69"/>
      <c r="AV1048" s="69"/>
      <c r="AW1048" s="69"/>
      <c r="AX1048" s="69"/>
      <c r="AY1048" s="69"/>
      <c r="AZ1048" s="69"/>
      <c r="BA1048" s="69"/>
    </row>
    <row r="1049" spans="2:57" s="128" customFormat="1" ht="25.5">
      <c r="B1049" s="7" t="s">
        <v>3485</v>
      </c>
      <c r="C1049" s="90" t="s">
        <v>3475</v>
      </c>
      <c r="D1049" s="25" t="s">
        <v>3476</v>
      </c>
      <c r="E1049" s="103" t="s">
        <v>3477</v>
      </c>
      <c r="F1049" s="226" t="s">
        <v>3484</v>
      </c>
      <c r="G1049" s="26" t="s">
        <v>51</v>
      </c>
      <c r="H1049" s="7">
        <v>40</v>
      </c>
      <c r="I1049" s="19">
        <v>1200</v>
      </c>
      <c r="J1049" s="1"/>
      <c r="K1049" s="37"/>
      <c r="L1049" s="37"/>
      <c r="M1049" s="37"/>
      <c r="N1049" s="37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69"/>
      <c r="AG1049" s="69"/>
      <c r="AH1049" s="69"/>
      <c r="AI1049" s="69"/>
      <c r="AJ1049" s="69"/>
      <c r="AK1049" s="69"/>
      <c r="AL1049" s="69"/>
      <c r="AM1049" s="69"/>
      <c r="AN1049" s="69"/>
      <c r="AO1049" s="69"/>
      <c r="AP1049" s="69"/>
      <c r="AQ1049" s="69"/>
      <c r="AR1049" s="69"/>
      <c r="AS1049" s="69"/>
      <c r="AT1049" s="69"/>
      <c r="AU1049" s="69"/>
      <c r="AV1049" s="69"/>
      <c r="AW1049" s="69"/>
      <c r="AX1049" s="69"/>
      <c r="AY1049" s="69"/>
      <c r="AZ1049" s="69"/>
      <c r="BA1049" s="69"/>
      <c r="BB1049" s="125"/>
      <c r="BC1049" s="125"/>
      <c r="BD1049" s="125"/>
      <c r="BE1049" s="125"/>
    </row>
    <row r="1050" spans="2:57" s="47" customFormat="1" ht="25.5">
      <c r="B1050" s="7" t="s">
        <v>3486</v>
      </c>
      <c r="C1050" s="90" t="s">
        <v>3475</v>
      </c>
      <c r="D1050" s="25" t="s">
        <v>3476</v>
      </c>
      <c r="E1050" s="25" t="s">
        <v>3477</v>
      </c>
      <c r="F1050" s="44" t="s">
        <v>3484</v>
      </c>
      <c r="G1050" s="26" t="s">
        <v>51</v>
      </c>
      <c r="H1050" s="7">
        <v>2</v>
      </c>
      <c r="I1050" s="19">
        <v>4500</v>
      </c>
      <c r="J1050" s="1"/>
      <c r="K1050" s="37"/>
      <c r="L1050" s="37"/>
      <c r="M1050" s="37"/>
      <c r="N1050" s="37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69"/>
      <c r="AG1050" s="69"/>
      <c r="AH1050" s="69"/>
      <c r="AI1050" s="69"/>
      <c r="AJ1050" s="69"/>
      <c r="AK1050" s="69"/>
      <c r="AL1050" s="69"/>
      <c r="AM1050" s="69"/>
      <c r="AN1050" s="69"/>
      <c r="AO1050" s="69"/>
      <c r="AP1050" s="69"/>
      <c r="AQ1050" s="69"/>
      <c r="AR1050" s="69"/>
      <c r="AS1050" s="69"/>
      <c r="AT1050" s="69"/>
      <c r="AU1050" s="69"/>
      <c r="AV1050" s="69"/>
      <c r="AW1050" s="69"/>
      <c r="AX1050" s="69"/>
      <c r="AY1050" s="69"/>
      <c r="AZ1050" s="69"/>
      <c r="BA1050" s="69"/>
      <c r="BB1050" s="51"/>
      <c r="BC1050" s="51"/>
      <c r="BD1050" s="51"/>
      <c r="BE1050" s="51"/>
    </row>
    <row r="1051" spans="2:57" s="47" customFormat="1" ht="25.5">
      <c r="B1051" s="7" t="s">
        <v>3487</v>
      </c>
      <c r="C1051" s="90" t="s">
        <v>3475</v>
      </c>
      <c r="D1051" s="25" t="s">
        <v>3476</v>
      </c>
      <c r="E1051" s="25" t="s">
        <v>3477</v>
      </c>
      <c r="F1051" s="44" t="s">
        <v>3484</v>
      </c>
      <c r="G1051" s="26" t="s">
        <v>51</v>
      </c>
      <c r="H1051" s="7">
        <v>10</v>
      </c>
      <c r="I1051" s="19">
        <v>1450</v>
      </c>
      <c r="J1051" s="1"/>
      <c r="K1051" s="37"/>
      <c r="L1051" s="37"/>
      <c r="M1051" s="37"/>
      <c r="N1051" s="37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69"/>
      <c r="AG1051" s="69"/>
      <c r="AH1051" s="69"/>
      <c r="AI1051" s="69"/>
      <c r="AJ1051" s="69"/>
      <c r="AK1051" s="69"/>
      <c r="AL1051" s="69"/>
      <c r="AM1051" s="69"/>
      <c r="AN1051" s="69"/>
      <c r="AO1051" s="69"/>
      <c r="AP1051" s="69"/>
      <c r="AQ1051" s="69"/>
      <c r="AR1051" s="69"/>
      <c r="AS1051" s="69"/>
      <c r="AT1051" s="69"/>
      <c r="AU1051" s="69"/>
      <c r="AV1051" s="69"/>
      <c r="AW1051" s="69"/>
      <c r="AX1051" s="69"/>
      <c r="AY1051" s="69"/>
      <c r="AZ1051" s="69"/>
      <c r="BA1051" s="69"/>
      <c r="BB1051" s="17"/>
      <c r="BC1051" s="17"/>
      <c r="BD1051" s="17"/>
      <c r="BE1051" s="17"/>
    </row>
    <row r="1052" spans="2:57" s="47" customFormat="1" ht="25.5">
      <c r="B1052" s="7" t="s">
        <v>3488</v>
      </c>
      <c r="C1052" s="90" t="s">
        <v>3475</v>
      </c>
      <c r="D1052" s="25" t="s">
        <v>3476</v>
      </c>
      <c r="E1052" s="25" t="s">
        <v>3477</v>
      </c>
      <c r="F1052" s="44" t="s">
        <v>3484</v>
      </c>
      <c r="G1052" s="26" t="s">
        <v>51</v>
      </c>
      <c r="H1052" s="7">
        <v>2</v>
      </c>
      <c r="I1052" s="19">
        <v>6500</v>
      </c>
      <c r="J1052" s="1"/>
      <c r="K1052" s="37"/>
      <c r="L1052" s="37"/>
      <c r="M1052" s="37"/>
      <c r="N1052" s="37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69"/>
      <c r="AG1052" s="69"/>
      <c r="AH1052" s="69"/>
      <c r="AI1052" s="69"/>
      <c r="AJ1052" s="69"/>
      <c r="AK1052" s="69"/>
      <c r="AL1052" s="69"/>
      <c r="AM1052" s="69"/>
      <c r="AN1052" s="69"/>
      <c r="AO1052" s="69"/>
      <c r="AP1052" s="69"/>
      <c r="AQ1052" s="69"/>
      <c r="AR1052" s="69"/>
      <c r="AS1052" s="69"/>
      <c r="AT1052" s="69"/>
      <c r="AU1052" s="69"/>
      <c r="AV1052" s="69"/>
      <c r="AW1052" s="69"/>
      <c r="AX1052" s="69"/>
      <c r="AY1052" s="69"/>
      <c r="AZ1052" s="69"/>
      <c r="BA1052" s="69"/>
      <c r="BB1052" s="116"/>
      <c r="BC1052" s="116"/>
      <c r="BD1052" s="116"/>
      <c r="BE1052" s="116"/>
    </row>
    <row r="1053" spans="2:57" s="47" customFormat="1" ht="25.5">
      <c r="B1053" s="7" t="s">
        <v>3489</v>
      </c>
      <c r="C1053" s="90" t="s">
        <v>3475</v>
      </c>
      <c r="D1053" s="25" t="s">
        <v>3476</v>
      </c>
      <c r="E1053" s="25" t="s">
        <v>3477</v>
      </c>
      <c r="F1053" s="44" t="s">
        <v>3484</v>
      </c>
      <c r="G1053" s="26" t="s">
        <v>51</v>
      </c>
      <c r="H1053" s="7">
        <v>2</v>
      </c>
      <c r="I1053" s="19">
        <v>9500</v>
      </c>
      <c r="J1053" s="1"/>
      <c r="K1053" s="37"/>
      <c r="L1053" s="37"/>
      <c r="M1053" s="37"/>
      <c r="N1053" s="37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69"/>
      <c r="AG1053" s="69"/>
      <c r="AH1053" s="69"/>
      <c r="AI1053" s="69"/>
      <c r="AJ1053" s="69"/>
      <c r="AK1053" s="69"/>
      <c r="AL1053" s="69"/>
      <c r="AM1053" s="69"/>
      <c r="AN1053" s="69"/>
      <c r="AO1053" s="69"/>
      <c r="AP1053" s="69"/>
      <c r="AQ1053" s="69"/>
      <c r="AR1053" s="69"/>
      <c r="AS1053" s="69"/>
      <c r="AT1053" s="69"/>
      <c r="AU1053" s="69"/>
      <c r="AV1053" s="69"/>
      <c r="AW1053" s="69"/>
      <c r="AX1053" s="69"/>
      <c r="AY1053" s="69"/>
      <c r="AZ1053" s="69"/>
      <c r="BA1053" s="69"/>
      <c r="BB1053" s="51"/>
      <c r="BC1053" s="51"/>
      <c r="BD1053" s="51"/>
      <c r="BE1053" s="51"/>
    </row>
    <row r="1054" spans="2:57" s="47" customFormat="1" ht="25.5">
      <c r="B1054" s="7" t="s">
        <v>3490</v>
      </c>
      <c r="C1054" s="90" t="s">
        <v>3475</v>
      </c>
      <c r="D1054" s="25" t="s">
        <v>3476</v>
      </c>
      <c r="E1054" s="25" t="s">
        <v>3477</v>
      </c>
      <c r="F1054" s="44" t="s">
        <v>3484</v>
      </c>
      <c r="G1054" s="26" t="s">
        <v>51</v>
      </c>
      <c r="H1054" s="7">
        <v>4</v>
      </c>
      <c r="I1054" s="19">
        <v>1400</v>
      </c>
      <c r="J1054" s="1"/>
      <c r="K1054" s="37"/>
      <c r="L1054" s="37"/>
      <c r="M1054" s="37"/>
      <c r="N1054" s="37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69"/>
      <c r="AG1054" s="69"/>
      <c r="AH1054" s="69"/>
      <c r="AI1054" s="69"/>
      <c r="AJ1054" s="69"/>
      <c r="AK1054" s="69"/>
      <c r="AL1054" s="69"/>
      <c r="AM1054" s="69"/>
      <c r="AN1054" s="69"/>
      <c r="AO1054" s="69"/>
      <c r="AP1054" s="69"/>
      <c r="AQ1054" s="69"/>
      <c r="AR1054" s="69"/>
      <c r="AS1054" s="69"/>
      <c r="AT1054" s="69"/>
      <c r="AU1054" s="69"/>
      <c r="AV1054" s="69"/>
      <c r="AW1054" s="69"/>
      <c r="AX1054" s="69"/>
      <c r="AY1054" s="69"/>
      <c r="AZ1054" s="69"/>
      <c r="BA1054" s="69"/>
      <c r="BB1054" s="51"/>
      <c r="BC1054" s="51"/>
      <c r="BD1054" s="51"/>
      <c r="BE1054" s="51"/>
    </row>
    <row r="1055" spans="2:57" s="47" customFormat="1" ht="25.5">
      <c r="B1055" s="7" t="s">
        <v>3491</v>
      </c>
      <c r="C1055" s="25" t="s">
        <v>3492</v>
      </c>
      <c r="D1055" s="62" t="s">
        <v>3493</v>
      </c>
      <c r="E1055" s="62" t="s">
        <v>3494</v>
      </c>
      <c r="F1055" s="62" t="s">
        <v>3495</v>
      </c>
      <c r="G1055" s="8" t="s">
        <v>105</v>
      </c>
      <c r="H1055" s="206">
        <v>50</v>
      </c>
      <c r="I1055" s="20">
        <v>300</v>
      </c>
      <c r="J1055" s="1"/>
      <c r="K1055" s="37"/>
      <c r="L1055" s="37"/>
      <c r="M1055" s="37"/>
      <c r="N1055" s="37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BB1055" s="51"/>
      <c r="BC1055" s="51"/>
      <c r="BD1055" s="51"/>
      <c r="BE1055" s="51"/>
    </row>
    <row r="1056" spans="2:57" s="47" customFormat="1" ht="25.5">
      <c r="B1056" s="7" t="s">
        <v>3496</v>
      </c>
      <c r="C1056" s="25" t="s">
        <v>3492</v>
      </c>
      <c r="D1056" s="62" t="s">
        <v>3493</v>
      </c>
      <c r="E1056" s="62" t="s">
        <v>3494</v>
      </c>
      <c r="F1056" s="62" t="s">
        <v>3497</v>
      </c>
      <c r="G1056" s="8" t="s">
        <v>105</v>
      </c>
      <c r="H1056" s="206">
        <v>50</v>
      </c>
      <c r="I1056" s="20">
        <v>500</v>
      </c>
      <c r="J1056" s="1"/>
      <c r="K1056" s="37"/>
      <c r="L1056" s="37"/>
      <c r="M1056" s="37"/>
      <c r="N1056" s="37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BB1056" s="116"/>
      <c r="BC1056" s="116"/>
      <c r="BD1056" s="116"/>
      <c r="BE1056" s="116"/>
    </row>
    <row r="1057" spans="2:57" s="47" customFormat="1" ht="26.25">
      <c r="B1057" s="7" t="s">
        <v>3498</v>
      </c>
      <c r="C1057" s="131" t="s">
        <v>3492</v>
      </c>
      <c r="D1057" s="62" t="s">
        <v>3493</v>
      </c>
      <c r="E1057" s="62" t="s">
        <v>3494</v>
      </c>
      <c r="F1057" s="62" t="s">
        <v>3499</v>
      </c>
      <c r="G1057" s="8" t="s">
        <v>3500</v>
      </c>
      <c r="H1057" s="206">
        <v>30</v>
      </c>
      <c r="I1057" s="20">
        <v>880</v>
      </c>
      <c r="J1057" s="1"/>
      <c r="K1057" s="37"/>
      <c r="L1057" s="37"/>
      <c r="M1057" s="37"/>
      <c r="N1057" s="37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BB1057" s="17"/>
      <c r="BC1057" s="17"/>
      <c r="BD1057" s="17"/>
      <c r="BE1057" s="17"/>
    </row>
    <row r="1058" spans="2:57" s="47" customFormat="1" ht="38.25">
      <c r="B1058" s="7" t="s">
        <v>3501</v>
      </c>
      <c r="C1058" s="25" t="s">
        <v>3502</v>
      </c>
      <c r="D1058" s="25" t="s">
        <v>3503</v>
      </c>
      <c r="E1058" s="48" t="s">
        <v>3504</v>
      </c>
      <c r="F1058" s="25"/>
      <c r="G1058" s="8" t="s">
        <v>125</v>
      </c>
      <c r="H1058" s="56">
        <v>100</v>
      </c>
      <c r="I1058" s="57">
        <v>4368</v>
      </c>
      <c r="J1058" s="1" t="s">
        <v>4321</v>
      </c>
      <c r="K1058" s="37" t="s">
        <v>4177</v>
      </c>
      <c r="L1058" s="37"/>
      <c r="M1058" s="37">
        <v>20</v>
      </c>
      <c r="N1058" s="37">
        <v>6674</v>
      </c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BB1058" s="17"/>
      <c r="BC1058" s="17"/>
      <c r="BD1058" s="17"/>
      <c r="BE1058" s="17"/>
    </row>
    <row r="1059" spans="2:57" s="47" customFormat="1" ht="51">
      <c r="B1059" s="7" t="s">
        <v>3505</v>
      </c>
      <c r="C1059" s="54" t="s">
        <v>3506</v>
      </c>
      <c r="D1059" s="54" t="s">
        <v>3507</v>
      </c>
      <c r="E1059" s="227" t="s">
        <v>3508</v>
      </c>
      <c r="F1059" s="25"/>
      <c r="G1059" s="8" t="s">
        <v>125</v>
      </c>
      <c r="H1059" s="56">
        <v>800</v>
      </c>
      <c r="I1059" s="57">
        <v>459</v>
      </c>
      <c r="J1059" s="1" t="s">
        <v>4306</v>
      </c>
      <c r="K1059" s="37" t="s">
        <v>4177</v>
      </c>
      <c r="L1059" s="37"/>
      <c r="M1059" s="37">
        <v>50</v>
      </c>
      <c r="N1059" s="37">
        <v>428.57</v>
      </c>
      <c r="O1059" s="8" t="s">
        <v>4192</v>
      </c>
      <c r="P1059" s="8" t="s">
        <v>4177</v>
      </c>
      <c r="Q1059" s="8"/>
      <c r="R1059" s="7">
        <v>380</v>
      </c>
      <c r="S1059" s="124">
        <v>480</v>
      </c>
      <c r="T1059" s="13"/>
      <c r="U1059" s="58"/>
      <c r="V1059" s="53"/>
      <c r="W1059" s="53"/>
      <c r="X1059" s="13"/>
      <c r="Y1059" s="58"/>
      <c r="Z1059" s="53"/>
      <c r="AA1059" s="53"/>
      <c r="AB1059" s="10"/>
      <c r="AC1059" s="10"/>
      <c r="AD1059" s="10"/>
      <c r="AE1059" s="10"/>
      <c r="BB1059" s="17"/>
      <c r="BC1059" s="17"/>
      <c r="BD1059" s="17"/>
      <c r="BE1059" s="17"/>
    </row>
    <row r="1060" spans="2:57" s="47" customFormat="1" ht="51">
      <c r="B1060" s="7" t="s">
        <v>3509</v>
      </c>
      <c r="C1060" s="25" t="s">
        <v>3510</v>
      </c>
      <c r="D1060" s="25" t="s">
        <v>3507</v>
      </c>
      <c r="E1060" s="25" t="s">
        <v>3511</v>
      </c>
      <c r="F1060" s="83" t="s">
        <v>163</v>
      </c>
      <c r="G1060" s="8" t="s">
        <v>125</v>
      </c>
      <c r="H1060" s="56">
        <v>0.5</v>
      </c>
      <c r="I1060" s="57">
        <v>2293</v>
      </c>
      <c r="J1060" s="1"/>
      <c r="K1060" s="37"/>
      <c r="L1060" s="37"/>
      <c r="M1060" s="37"/>
      <c r="N1060" s="37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BB1060" s="51"/>
      <c r="BC1060" s="51"/>
      <c r="BD1060" s="51"/>
      <c r="BE1060" s="51"/>
    </row>
    <row r="1061" spans="2:57" s="47" customFormat="1" ht="38.25">
      <c r="B1061" s="7" t="s">
        <v>3512</v>
      </c>
      <c r="C1061" s="54" t="s">
        <v>3513</v>
      </c>
      <c r="D1061" s="54" t="s">
        <v>3514</v>
      </c>
      <c r="E1061" s="54" t="s">
        <v>3515</v>
      </c>
      <c r="F1061" s="25" t="s">
        <v>3516</v>
      </c>
      <c r="G1061" s="8" t="s">
        <v>125</v>
      </c>
      <c r="H1061" s="56">
        <v>400</v>
      </c>
      <c r="I1061" s="57">
        <v>442</v>
      </c>
      <c r="J1061" s="1"/>
      <c r="K1061" s="37"/>
      <c r="L1061" s="37"/>
      <c r="M1061" s="37"/>
      <c r="N1061" s="37"/>
      <c r="O1061" s="8" t="s">
        <v>4192</v>
      </c>
      <c r="P1061" s="8" t="s">
        <v>4177</v>
      </c>
      <c r="Q1061" s="8"/>
      <c r="R1061" s="7">
        <v>400</v>
      </c>
      <c r="S1061" s="124">
        <v>495</v>
      </c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BB1061" s="51"/>
      <c r="BC1061" s="51"/>
      <c r="BD1061" s="51"/>
      <c r="BE1061" s="51"/>
    </row>
    <row r="1062" spans="2:57" s="47" customFormat="1" ht="38.25">
      <c r="B1062" s="7" t="s">
        <v>3517</v>
      </c>
      <c r="C1062" s="25" t="s">
        <v>3518</v>
      </c>
      <c r="D1062" s="25" t="s">
        <v>3519</v>
      </c>
      <c r="E1062" s="25" t="s">
        <v>3520</v>
      </c>
      <c r="F1062" s="83"/>
      <c r="G1062" s="8" t="s">
        <v>148</v>
      </c>
      <c r="H1062" s="8">
        <v>2</v>
      </c>
      <c r="I1062" s="20">
        <v>2942.5</v>
      </c>
      <c r="J1062" s="1" t="s">
        <v>4306</v>
      </c>
      <c r="K1062" s="37" t="s">
        <v>4177</v>
      </c>
      <c r="L1062" s="37"/>
      <c r="M1062" s="37">
        <v>1.5</v>
      </c>
      <c r="N1062" s="37">
        <v>2750</v>
      </c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BB1062" s="99"/>
      <c r="BC1062" s="99"/>
      <c r="BD1062" s="99"/>
      <c r="BE1062" s="99"/>
    </row>
    <row r="1063" spans="2:57" s="47" customFormat="1" ht="25.5">
      <c r="B1063" s="7" t="s">
        <v>3521</v>
      </c>
      <c r="C1063" s="25" t="s">
        <v>3522</v>
      </c>
      <c r="D1063" s="25" t="s">
        <v>3523</v>
      </c>
      <c r="E1063" s="25" t="s">
        <v>3524</v>
      </c>
      <c r="F1063" s="25" t="s">
        <v>3525</v>
      </c>
      <c r="G1063" s="171" t="s">
        <v>798</v>
      </c>
      <c r="H1063" s="10">
        <v>935</v>
      </c>
      <c r="I1063" s="19">
        <v>110</v>
      </c>
      <c r="J1063" s="1"/>
      <c r="K1063" s="37"/>
      <c r="L1063" s="37"/>
      <c r="M1063" s="37"/>
      <c r="N1063" s="37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87"/>
      <c r="AG1063" s="187"/>
      <c r="AH1063" s="187"/>
      <c r="AI1063" s="187"/>
      <c r="AJ1063" s="187"/>
      <c r="AK1063" s="187"/>
      <c r="AL1063" s="187"/>
      <c r="AM1063" s="187"/>
      <c r="AN1063" s="187"/>
      <c r="AO1063" s="187"/>
      <c r="AP1063" s="187"/>
      <c r="AQ1063" s="187"/>
      <c r="AR1063" s="187"/>
      <c r="AS1063" s="187"/>
      <c r="AT1063" s="187"/>
      <c r="AU1063" s="187"/>
      <c r="AV1063" s="187"/>
      <c r="AW1063" s="187"/>
      <c r="AX1063" s="187"/>
      <c r="AY1063" s="187"/>
      <c r="AZ1063" s="187"/>
      <c r="BA1063" s="187"/>
      <c r="BB1063" s="17"/>
      <c r="BC1063" s="17"/>
      <c r="BD1063" s="17"/>
      <c r="BE1063" s="17"/>
    </row>
    <row r="1064" spans="2:57" s="47" customFormat="1" ht="25.5">
      <c r="B1064" s="7" t="s">
        <v>3526</v>
      </c>
      <c r="C1064" s="25" t="s">
        <v>3522</v>
      </c>
      <c r="D1064" s="25" t="s">
        <v>3523</v>
      </c>
      <c r="E1064" s="25" t="s">
        <v>3524</v>
      </c>
      <c r="F1064" s="25" t="s">
        <v>3527</v>
      </c>
      <c r="G1064" s="171" t="s">
        <v>798</v>
      </c>
      <c r="H1064" s="10">
        <v>400</v>
      </c>
      <c r="I1064" s="19">
        <v>210</v>
      </c>
      <c r="J1064" s="1"/>
      <c r="K1064" s="37"/>
      <c r="L1064" s="37"/>
      <c r="M1064" s="37"/>
      <c r="N1064" s="37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51"/>
      <c r="AG1064" s="51"/>
      <c r="AH1064" s="51"/>
      <c r="AI1064" s="51"/>
      <c r="AJ1064" s="51"/>
      <c r="AK1064" s="51"/>
      <c r="AL1064" s="51"/>
      <c r="AM1064" s="51"/>
      <c r="AN1064" s="51"/>
      <c r="AO1064" s="51"/>
      <c r="AP1064" s="51"/>
      <c r="AQ1064" s="51"/>
      <c r="AR1064" s="51"/>
      <c r="AS1064" s="51"/>
      <c r="AT1064" s="51"/>
      <c r="AU1064" s="51"/>
      <c r="AV1064" s="51"/>
      <c r="AW1064" s="51"/>
      <c r="AX1064" s="51"/>
      <c r="AY1064" s="51"/>
      <c r="AZ1064" s="51"/>
      <c r="BA1064" s="51"/>
      <c r="BB1064" s="99"/>
      <c r="BC1064" s="99"/>
      <c r="BD1064" s="99"/>
      <c r="BE1064" s="99"/>
    </row>
    <row r="1065" spans="2:57" s="47" customFormat="1" ht="25.5">
      <c r="B1065" s="7" t="s">
        <v>3528</v>
      </c>
      <c r="C1065" s="25" t="s">
        <v>3522</v>
      </c>
      <c r="D1065" s="25" t="s">
        <v>3523</v>
      </c>
      <c r="E1065" s="25" t="s">
        <v>3524</v>
      </c>
      <c r="F1065" s="25" t="s">
        <v>3529</v>
      </c>
      <c r="G1065" s="171" t="s">
        <v>798</v>
      </c>
      <c r="H1065" s="10">
        <v>646</v>
      </c>
      <c r="I1065" s="19">
        <v>477</v>
      </c>
      <c r="J1065" s="1" t="s">
        <v>4395</v>
      </c>
      <c r="K1065" s="37" t="s">
        <v>4177</v>
      </c>
      <c r="L1065" s="37"/>
      <c r="M1065" s="37">
        <v>14</v>
      </c>
      <c r="N1065" s="37">
        <v>446.43</v>
      </c>
      <c r="O1065" s="8"/>
      <c r="P1065" s="8"/>
      <c r="Q1065" s="8"/>
      <c r="R1065" s="7"/>
      <c r="S1065" s="7"/>
      <c r="T1065" s="8" t="s">
        <v>4212</v>
      </c>
      <c r="U1065" s="10" t="s">
        <v>4177</v>
      </c>
      <c r="V1065" s="7">
        <v>200</v>
      </c>
      <c r="W1065" s="7">
        <v>1000</v>
      </c>
      <c r="X1065" s="8"/>
      <c r="Y1065" s="10"/>
      <c r="Z1065" s="7"/>
      <c r="AA1065" s="7"/>
      <c r="AB1065" s="10"/>
      <c r="AC1065" s="10"/>
      <c r="AD1065" s="10"/>
      <c r="AE1065" s="10"/>
      <c r="AF1065" s="51"/>
      <c r="AG1065" s="51"/>
      <c r="AH1065" s="51"/>
      <c r="AI1065" s="51"/>
      <c r="AJ1065" s="51"/>
      <c r="AK1065" s="51"/>
      <c r="AL1065" s="51"/>
      <c r="AM1065" s="51"/>
      <c r="AN1065" s="51"/>
      <c r="AO1065" s="51"/>
      <c r="AP1065" s="51"/>
      <c r="AQ1065" s="51"/>
      <c r="AR1065" s="51"/>
      <c r="AS1065" s="51"/>
      <c r="AT1065" s="51"/>
      <c r="AU1065" s="51"/>
      <c r="AV1065" s="51"/>
      <c r="AW1065" s="51"/>
      <c r="AX1065" s="51"/>
      <c r="AY1065" s="51"/>
      <c r="AZ1065" s="51"/>
      <c r="BA1065" s="51"/>
      <c r="BB1065" s="17"/>
      <c r="BC1065" s="17"/>
      <c r="BD1065" s="17"/>
      <c r="BE1065" s="17"/>
    </row>
    <row r="1066" spans="2:57" s="47" customFormat="1" ht="25.5">
      <c r="B1066" s="7" t="s">
        <v>3530</v>
      </c>
      <c r="C1066" s="25" t="s">
        <v>3522</v>
      </c>
      <c r="D1066" s="25" t="s">
        <v>3523</v>
      </c>
      <c r="E1066" s="25" t="s">
        <v>3524</v>
      </c>
      <c r="F1066" s="25" t="s">
        <v>3531</v>
      </c>
      <c r="G1066" s="171" t="s">
        <v>798</v>
      </c>
      <c r="H1066" s="10">
        <v>210</v>
      </c>
      <c r="I1066" s="19">
        <v>1433</v>
      </c>
      <c r="J1066" s="1"/>
      <c r="K1066" s="37"/>
      <c r="L1066" s="37"/>
      <c r="M1066" s="37"/>
      <c r="N1066" s="37"/>
      <c r="O1066" s="8"/>
      <c r="P1066" s="8"/>
      <c r="Q1066" s="8"/>
      <c r="R1066" s="7"/>
      <c r="S1066" s="7"/>
      <c r="T1066" s="8" t="s">
        <v>4176</v>
      </c>
      <c r="U1066" s="10" t="s">
        <v>4177</v>
      </c>
      <c r="V1066" s="7">
        <v>100</v>
      </c>
      <c r="W1066" s="7">
        <v>2000</v>
      </c>
      <c r="X1066" s="8"/>
      <c r="Y1066" s="10"/>
      <c r="Z1066" s="7"/>
      <c r="AA1066" s="7"/>
      <c r="AB1066" s="10"/>
      <c r="AC1066" s="10"/>
      <c r="AD1066" s="10"/>
      <c r="AE1066" s="10"/>
      <c r="AF1066" s="51"/>
      <c r="AG1066" s="51"/>
      <c r="AH1066" s="51"/>
      <c r="AI1066" s="51"/>
      <c r="AJ1066" s="51"/>
      <c r="AK1066" s="51"/>
      <c r="AL1066" s="51"/>
      <c r="AM1066" s="51"/>
      <c r="AN1066" s="51"/>
      <c r="AO1066" s="51"/>
      <c r="AP1066" s="51"/>
      <c r="AQ1066" s="51"/>
      <c r="AR1066" s="51"/>
      <c r="AS1066" s="51"/>
      <c r="AT1066" s="51"/>
      <c r="AU1066" s="51"/>
      <c r="AV1066" s="51"/>
      <c r="AW1066" s="51"/>
      <c r="AX1066" s="51"/>
      <c r="AY1066" s="51"/>
      <c r="AZ1066" s="51"/>
      <c r="BA1066" s="51"/>
      <c r="BB1066" s="116"/>
      <c r="BC1066" s="116"/>
      <c r="BD1066" s="116"/>
      <c r="BE1066" s="116"/>
    </row>
    <row r="1067" spans="2:57" s="47" customFormat="1" ht="25.5">
      <c r="B1067" s="7" t="s">
        <v>3532</v>
      </c>
      <c r="C1067" s="25" t="s">
        <v>3522</v>
      </c>
      <c r="D1067" s="25" t="s">
        <v>3523</v>
      </c>
      <c r="E1067" s="25" t="s">
        <v>3524</v>
      </c>
      <c r="F1067" s="25" t="s">
        <v>3533</v>
      </c>
      <c r="G1067" s="171" t="s">
        <v>798</v>
      </c>
      <c r="H1067" s="10">
        <v>550</v>
      </c>
      <c r="I1067" s="19">
        <v>1500</v>
      </c>
      <c r="J1067" s="1"/>
      <c r="K1067" s="37"/>
      <c r="L1067" s="37"/>
      <c r="M1067" s="37"/>
      <c r="N1067" s="37"/>
      <c r="O1067" s="8"/>
      <c r="P1067" s="8"/>
      <c r="Q1067" s="8"/>
      <c r="R1067" s="7"/>
      <c r="S1067" s="7"/>
      <c r="T1067" s="8" t="s">
        <v>4176</v>
      </c>
      <c r="U1067" s="10" t="s">
        <v>4177</v>
      </c>
      <c r="V1067" s="7">
        <v>900</v>
      </c>
      <c r="W1067" s="7">
        <v>2000</v>
      </c>
      <c r="X1067" s="8"/>
      <c r="Y1067" s="10"/>
      <c r="Z1067" s="7"/>
      <c r="AA1067" s="7"/>
      <c r="AB1067" s="10"/>
      <c r="AC1067" s="10"/>
      <c r="AD1067" s="10"/>
      <c r="AE1067" s="10"/>
      <c r="AF1067" s="51"/>
      <c r="AG1067" s="51"/>
      <c r="AH1067" s="51"/>
      <c r="AI1067" s="51"/>
      <c r="AJ1067" s="51"/>
      <c r="AK1067" s="51"/>
      <c r="AL1067" s="51"/>
      <c r="AM1067" s="51"/>
      <c r="AN1067" s="51"/>
      <c r="AO1067" s="51"/>
      <c r="AP1067" s="51"/>
      <c r="AQ1067" s="51"/>
      <c r="AR1067" s="51"/>
      <c r="AS1067" s="51"/>
      <c r="AT1067" s="51"/>
      <c r="AU1067" s="51"/>
      <c r="AV1067" s="51"/>
      <c r="AW1067" s="51"/>
      <c r="AX1067" s="51"/>
      <c r="AY1067" s="51"/>
      <c r="AZ1067" s="51"/>
      <c r="BA1067" s="51"/>
      <c r="BB1067" s="116"/>
      <c r="BC1067" s="116"/>
      <c r="BD1067" s="116"/>
      <c r="BE1067" s="116"/>
    </row>
    <row r="1068" spans="2:57" s="47" customFormat="1" ht="25.5">
      <c r="B1068" s="7" t="s">
        <v>3534</v>
      </c>
      <c r="C1068" s="25" t="s">
        <v>3535</v>
      </c>
      <c r="D1068" s="25" t="s">
        <v>3523</v>
      </c>
      <c r="E1068" s="25" t="s">
        <v>3536</v>
      </c>
      <c r="F1068" s="44" t="s">
        <v>3537</v>
      </c>
      <c r="G1068" s="26" t="s">
        <v>51</v>
      </c>
      <c r="H1068" s="10">
        <v>320</v>
      </c>
      <c r="I1068" s="19">
        <v>76</v>
      </c>
      <c r="J1068" s="1"/>
      <c r="K1068" s="37"/>
      <c r="L1068" s="37"/>
      <c r="M1068" s="37"/>
      <c r="N1068" s="37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51"/>
      <c r="AG1068" s="51"/>
      <c r="AH1068" s="51"/>
      <c r="AI1068" s="51"/>
      <c r="AJ1068" s="51"/>
      <c r="AK1068" s="51"/>
      <c r="AL1068" s="51"/>
      <c r="AM1068" s="51"/>
      <c r="AN1068" s="51"/>
      <c r="AO1068" s="51"/>
      <c r="AP1068" s="51"/>
      <c r="AQ1068" s="51"/>
      <c r="AR1068" s="51"/>
      <c r="AS1068" s="51"/>
      <c r="AT1068" s="51"/>
      <c r="AU1068" s="51"/>
      <c r="AV1068" s="51"/>
      <c r="AW1068" s="51"/>
      <c r="AX1068" s="51"/>
      <c r="AY1068" s="51"/>
      <c r="AZ1068" s="51"/>
      <c r="BA1068" s="51"/>
      <c r="BB1068" s="51"/>
      <c r="BC1068" s="51"/>
      <c r="BD1068" s="51"/>
      <c r="BE1068" s="51"/>
    </row>
    <row r="1069" spans="2:57" s="47" customFormat="1" ht="25.5">
      <c r="B1069" s="7" t="s">
        <v>3538</v>
      </c>
      <c r="C1069" s="25" t="s">
        <v>3535</v>
      </c>
      <c r="D1069" s="25" t="s">
        <v>3523</v>
      </c>
      <c r="E1069" s="25" t="s">
        <v>3536</v>
      </c>
      <c r="F1069" s="25" t="s">
        <v>3539</v>
      </c>
      <c r="G1069" s="26" t="s">
        <v>51</v>
      </c>
      <c r="H1069" s="10">
        <v>100</v>
      </c>
      <c r="I1069" s="19">
        <v>76</v>
      </c>
      <c r="J1069" s="1"/>
      <c r="K1069" s="37"/>
      <c r="L1069" s="37"/>
      <c r="M1069" s="37"/>
      <c r="N1069" s="37"/>
      <c r="O1069" s="8"/>
      <c r="P1069" s="8"/>
      <c r="Q1069" s="8"/>
      <c r="R1069" s="7"/>
      <c r="S1069" s="7"/>
      <c r="T1069" s="8" t="s">
        <v>4180</v>
      </c>
      <c r="U1069" s="10" t="s">
        <v>4177</v>
      </c>
      <c r="V1069" s="7">
        <v>80</v>
      </c>
      <c r="W1069" s="7">
        <v>88</v>
      </c>
      <c r="X1069" s="8"/>
      <c r="Y1069" s="10"/>
      <c r="Z1069" s="7"/>
      <c r="AA1069" s="7"/>
      <c r="AB1069" s="10"/>
      <c r="AC1069" s="10"/>
      <c r="AD1069" s="10"/>
      <c r="AE1069" s="10"/>
      <c r="AF1069" s="51"/>
      <c r="AG1069" s="51"/>
      <c r="AH1069" s="51"/>
      <c r="AI1069" s="51"/>
      <c r="AJ1069" s="51"/>
      <c r="AK1069" s="51"/>
      <c r="AL1069" s="51"/>
      <c r="AM1069" s="51"/>
      <c r="AN1069" s="51"/>
      <c r="AO1069" s="51"/>
      <c r="AP1069" s="51"/>
      <c r="AQ1069" s="51"/>
      <c r="AR1069" s="51"/>
      <c r="AS1069" s="51"/>
      <c r="AT1069" s="51"/>
      <c r="AU1069" s="51"/>
      <c r="AV1069" s="51"/>
      <c r="AW1069" s="51"/>
      <c r="AX1069" s="51"/>
      <c r="AY1069" s="51"/>
      <c r="AZ1069" s="51"/>
      <c r="BA1069" s="51"/>
      <c r="BB1069" s="51"/>
      <c r="BC1069" s="51"/>
      <c r="BD1069" s="51"/>
      <c r="BE1069" s="51"/>
    </row>
    <row r="1070" spans="2:57" s="47" customFormat="1" ht="25.5">
      <c r="B1070" s="7" t="s">
        <v>3540</v>
      </c>
      <c r="C1070" s="25" t="s">
        <v>3535</v>
      </c>
      <c r="D1070" s="25" t="s">
        <v>3523</v>
      </c>
      <c r="E1070" s="25" t="s">
        <v>3536</v>
      </c>
      <c r="F1070" s="25" t="s">
        <v>3541</v>
      </c>
      <c r="G1070" s="26" t="s">
        <v>51</v>
      </c>
      <c r="H1070" s="10">
        <v>8</v>
      </c>
      <c r="I1070" s="19">
        <v>76</v>
      </c>
      <c r="J1070" s="1"/>
      <c r="K1070" s="37"/>
      <c r="L1070" s="37"/>
      <c r="M1070" s="37"/>
      <c r="N1070" s="37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51"/>
      <c r="AG1070" s="51"/>
      <c r="AH1070" s="51"/>
      <c r="AI1070" s="51"/>
      <c r="AJ1070" s="51"/>
      <c r="AK1070" s="51"/>
      <c r="AL1070" s="51"/>
      <c r="AM1070" s="51"/>
      <c r="AN1070" s="51"/>
      <c r="AO1070" s="51"/>
      <c r="AP1070" s="51"/>
      <c r="AQ1070" s="51"/>
      <c r="AR1070" s="51"/>
      <c r="AS1070" s="51"/>
      <c r="AT1070" s="51"/>
      <c r="AU1070" s="51"/>
      <c r="AV1070" s="51"/>
      <c r="AW1070" s="51"/>
      <c r="AX1070" s="51"/>
      <c r="AY1070" s="51"/>
      <c r="AZ1070" s="51"/>
      <c r="BA1070" s="51"/>
      <c r="BB1070" s="51"/>
      <c r="BC1070" s="51"/>
      <c r="BD1070" s="51"/>
      <c r="BE1070" s="51"/>
    </row>
    <row r="1071" spans="2:57" s="47" customFormat="1" ht="25.5">
      <c r="B1071" s="7" t="s">
        <v>3542</v>
      </c>
      <c r="C1071" s="25" t="s">
        <v>3535</v>
      </c>
      <c r="D1071" s="25" t="s">
        <v>3523</v>
      </c>
      <c r="E1071" s="25" t="s">
        <v>3536</v>
      </c>
      <c r="F1071" s="25" t="s">
        <v>3543</v>
      </c>
      <c r="G1071" s="26" t="s">
        <v>51</v>
      </c>
      <c r="H1071" s="10">
        <v>6</v>
      </c>
      <c r="I1071" s="19">
        <v>95</v>
      </c>
      <c r="J1071" s="1"/>
      <c r="K1071" s="37"/>
      <c r="L1071" s="37"/>
      <c r="M1071" s="37"/>
      <c r="N1071" s="37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51"/>
      <c r="AG1071" s="51"/>
      <c r="AH1071" s="51"/>
      <c r="AI1071" s="51"/>
      <c r="AJ1071" s="51"/>
      <c r="AK1071" s="51"/>
      <c r="AL1071" s="51"/>
      <c r="AM1071" s="51"/>
      <c r="AN1071" s="51"/>
      <c r="AO1071" s="51"/>
      <c r="AP1071" s="51"/>
      <c r="AQ1071" s="51"/>
      <c r="AR1071" s="51"/>
      <c r="AS1071" s="51"/>
      <c r="AT1071" s="51"/>
      <c r="AU1071" s="51"/>
      <c r="AV1071" s="51"/>
      <c r="AW1071" s="51"/>
      <c r="AX1071" s="51"/>
      <c r="AY1071" s="51"/>
      <c r="AZ1071" s="51"/>
      <c r="BA1071" s="51"/>
      <c r="BB1071" s="51"/>
      <c r="BC1071" s="51"/>
      <c r="BD1071" s="51"/>
      <c r="BE1071" s="51"/>
    </row>
    <row r="1072" spans="2:57" s="47" customFormat="1" ht="25.5">
      <c r="B1072" s="7" t="s">
        <v>3544</v>
      </c>
      <c r="C1072" s="25" t="s">
        <v>3535</v>
      </c>
      <c r="D1072" s="25" t="s">
        <v>3523</v>
      </c>
      <c r="E1072" s="25" t="s">
        <v>3536</v>
      </c>
      <c r="F1072" s="25" t="s">
        <v>3545</v>
      </c>
      <c r="G1072" s="26" t="s">
        <v>51</v>
      </c>
      <c r="H1072" s="10">
        <v>18</v>
      </c>
      <c r="I1072" s="19">
        <v>128.4</v>
      </c>
      <c r="J1072" s="1"/>
      <c r="K1072" s="37"/>
      <c r="L1072" s="37"/>
      <c r="M1072" s="37"/>
      <c r="N1072" s="37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51"/>
      <c r="AG1072" s="51"/>
      <c r="AH1072" s="51"/>
      <c r="AI1072" s="51"/>
      <c r="AJ1072" s="51"/>
      <c r="AK1072" s="51"/>
      <c r="AL1072" s="51"/>
      <c r="AM1072" s="51"/>
      <c r="AN1072" s="51"/>
      <c r="AO1072" s="51"/>
      <c r="AP1072" s="51"/>
      <c r="AQ1072" s="51"/>
      <c r="AR1072" s="51"/>
      <c r="AS1072" s="51"/>
      <c r="AT1072" s="51"/>
      <c r="AU1072" s="51"/>
      <c r="AV1072" s="51"/>
      <c r="AW1072" s="51"/>
      <c r="AX1072" s="51"/>
      <c r="AY1072" s="51"/>
      <c r="AZ1072" s="51"/>
      <c r="BA1072" s="51"/>
      <c r="BB1072" s="51"/>
      <c r="BC1072" s="51"/>
      <c r="BD1072" s="51"/>
      <c r="BE1072" s="51"/>
    </row>
    <row r="1073" spans="2:57" s="47" customFormat="1" ht="38.25">
      <c r="B1073" s="7" t="s">
        <v>3546</v>
      </c>
      <c r="C1073" s="25" t="s">
        <v>3547</v>
      </c>
      <c r="D1073" s="25" t="s">
        <v>3548</v>
      </c>
      <c r="E1073" s="25" t="s">
        <v>3549</v>
      </c>
      <c r="F1073" s="96"/>
      <c r="G1073" s="26" t="s">
        <v>105</v>
      </c>
      <c r="H1073" s="26">
        <v>95</v>
      </c>
      <c r="I1073" s="20">
        <v>4000</v>
      </c>
      <c r="J1073" s="1" t="s">
        <v>4396</v>
      </c>
      <c r="K1073" s="37" t="s">
        <v>4177</v>
      </c>
      <c r="L1073" s="37"/>
      <c r="M1073" s="37">
        <v>106</v>
      </c>
      <c r="N1073" s="37">
        <v>4000</v>
      </c>
      <c r="O1073" s="13" t="s">
        <v>4459</v>
      </c>
      <c r="P1073" s="13" t="s">
        <v>4460</v>
      </c>
      <c r="Q1073" s="8"/>
      <c r="R1073" s="7">
        <v>1</v>
      </c>
      <c r="S1073" s="124">
        <v>250000</v>
      </c>
      <c r="T1073" s="8" t="s">
        <v>4461</v>
      </c>
      <c r="U1073" s="10"/>
      <c r="V1073" s="7">
        <v>63</v>
      </c>
      <c r="W1073" s="7">
        <v>4480</v>
      </c>
      <c r="X1073" s="13"/>
      <c r="Y1073" s="58"/>
      <c r="Z1073" s="53"/>
      <c r="AA1073" s="53"/>
      <c r="AB1073" s="10"/>
      <c r="AC1073" s="10"/>
      <c r="AD1073" s="10"/>
      <c r="AE1073" s="10"/>
      <c r="BB1073" s="116"/>
      <c r="BC1073" s="116"/>
      <c r="BD1073" s="116"/>
      <c r="BE1073" s="116"/>
    </row>
    <row r="1074" spans="2:57" s="47" customFormat="1" ht="51">
      <c r="B1074" s="7" t="s">
        <v>3550</v>
      </c>
      <c r="C1074" s="25" t="s">
        <v>3551</v>
      </c>
      <c r="D1074" s="25" t="s">
        <v>3552</v>
      </c>
      <c r="E1074" s="25" t="s">
        <v>3553</v>
      </c>
      <c r="F1074" s="94"/>
      <c r="G1074" s="26" t="s">
        <v>105</v>
      </c>
      <c r="H1074" s="26">
        <v>400</v>
      </c>
      <c r="I1074" s="20">
        <v>700</v>
      </c>
      <c r="J1074" s="1"/>
      <c r="K1074" s="1"/>
      <c r="L1074" s="1"/>
      <c r="M1074" s="1"/>
      <c r="N1074" s="1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146"/>
      <c r="AG1074" s="146"/>
      <c r="AH1074" s="146"/>
      <c r="AI1074" s="146"/>
      <c r="AJ1074" s="146"/>
      <c r="AK1074" s="146"/>
      <c r="AL1074" s="146"/>
      <c r="AM1074" s="146"/>
      <c r="AN1074" s="146"/>
      <c r="AO1074" s="146"/>
      <c r="AP1074" s="146"/>
      <c r="AQ1074" s="146"/>
      <c r="AR1074" s="146"/>
      <c r="AS1074" s="146"/>
      <c r="AT1074" s="146"/>
      <c r="AU1074" s="146"/>
      <c r="AV1074" s="146"/>
      <c r="AW1074" s="146"/>
      <c r="AX1074" s="146"/>
      <c r="AY1074" s="146"/>
      <c r="AZ1074" s="146"/>
      <c r="BA1074" s="146"/>
      <c r="BB1074" s="99"/>
      <c r="BC1074" s="99"/>
      <c r="BD1074" s="99"/>
      <c r="BE1074" s="99"/>
    </row>
    <row r="1075" spans="2:57" s="47" customFormat="1" ht="51">
      <c r="B1075" s="7" t="s">
        <v>3554</v>
      </c>
      <c r="C1075" s="25" t="s">
        <v>3555</v>
      </c>
      <c r="D1075" s="25" t="s">
        <v>3552</v>
      </c>
      <c r="E1075" s="25" t="s">
        <v>3556</v>
      </c>
      <c r="F1075" s="96"/>
      <c r="G1075" s="26" t="s">
        <v>105</v>
      </c>
      <c r="H1075" s="26">
        <v>375</v>
      </c>
      <c r="I1075" s="20">
        <v>450</v>
      </c>
      <c r="J1075" s="1"/>
      <c r="K1075" s="37"/>
      <c r="L1075" s="37"/>
      <c r="M1075" s="37"/>
      <c r="N1075" s="37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BB1075" s="128"/>
      <c r="BC1075" s="128"/>
      <c r="BD1075" s="128"/>
      <c r="BE1075" s="128"/>
    </row>
    <row r="1076" spans="2:57" s="47" customFormat="1" ht="38.25">
      <c r="B1076" s="7" t="s">
        <v>3557</v>
      </c>
      <c r="C1076" s="71" t="s">
        <v>3558</v>
      </c>
      <c r="D1076" s="127" t="s">
        <v>3559</v>
      </c>
      <c r="E1076" s="25" t="s">
        <v>3560</v>
      </c>
      <c r="F1076" s="127" t="s">
        <v>3561</v>
      </c>
      <c r="G1076" s="13" t="s">
        <v>3562</v>
      </c>
      <c r="H1076" s="206">
        <v>30</v>
      </c>
      <c r="I1076" s="19">
        <v>13800</v>
      </c>
      <c r="J1076" s="1" t="s">
        <v>4397</v>
      </c>
      <c r="K1076" s="37" t="s">
        <v>4177</v>
      </c>
      <c r="L1076" s="37"/>
      <c r="M1076" s="37">
        <v>52.988999999999997</v>
      </c>
      <c r="N1076" s="37">
        <v>12098</v>
      </c>
      <c r="O1076" s="8"/>
      <c r="P1076" s="8"/>
      <c r="Q1076" s="8"/>
      <c r="R1076" s="7"/>
      <c r="S1076" s="7"/>
      <c r="T1076" s="8" t="s">
        <v>4462</v>
      </c>
      <c r="U1076" s="10" t="s">
        <v>4177</v>
      </c>
      <c r="V1076" s="7">
        <v>124.46</v>
      </c>
      <c r="W1076" s="7">
        <v>11753.593600000002</v>
      </c>
      <c r="X1076" s="8"/>
      <c r="Y1076" s="10"/>
      <c r="Z1076" s="7"/>
      <c r="AA1076" s="7"/>
      <c r="AB1076" s="10"/>
      <c r="AC1076" s="10"/>
      <c r="AD1076" s="10"/>
      <c r="AE1076" s="10"/>
      <c r="BB1076" s="128"/>
      <c r="BC1076" s="128"/>
      <c r="BD1076" s="128"/>
      <c r="BE1076" s="128"/>
    </row>
    <row r="1077" spans="2:57" s="47" customFormat="1" ht="25.5">
      <c r="B1077" s="7" t="s">
        <v>3563</v>
      </c>
      <c r="C1077" s="71" t="s">
        <v>3564</v>
      </c>
      <c r="D1077" s="127" t="s">
        <v>3559</v>
      </c>
      <c r="E1077" s="127" t="s">
        <v>3565</v>
      </c>
      <c r="F1077" s="25" t="s">
        <v>3566</v>
      </c>
      <c r="G1077" s="10" t="s">
        <v>125</v>
      </c>
      <c r="H1077" s="77">
        <v>1000</v>
      </c>
      <c r="I1077" s="19">
        <v>545.625</v>
      </c>
      <c r="J1077" s="1" t="s">
        <v>4397</v>
      </c>
      <c r="K1077" s="37" t="s">
        <v>4177</v>
      </c>
      <c r="L1077" s="37"/>
      <c r="M1077" s="37">
        <v>772</v>
      </c>
      <c r="N1077" s="37">
        <v>520</v>
      </c>
      <c r="O1077" s="8"/>
      <c r="P1077" s="8"/>
      <c r="Q1077" s="8"/>
      <c r="R1077" s="7"/>
      <c r="S1077" s="7"/>
      <c r="T1077" s="8" t="s">
        <v>4462</v>
      </c>
      <c r="U1077" s="10" t="s">
        <v>4177</v>
      </c>
      <c r="V1077" s="7">
        <v>2618</v>
      </c>
      <c r="W1077" s="7">
        <v>438.5136</v>
      </c>
      <c r="X1077" s="8"/>
      <c r="Y1077" s="10"/>
      <c r="Z1077" s="7"/>
      <c r="AA1077" s="7"/>
      <c r="AB1077" s="10"/>
      <c r="AC1077" s="10"/>
      <c r="AD1077" s="10"/>
      <c r="AE1077" s="10"/>
    </row>
    <row r="1078" spans="2:57" s="47" customFormat="1" ht="25.5">
      <c r="B1078" s="7" t="s">
        <v>3567</v>
      </c>
      <c r="C1078" s="25" t="s">
        <v>3568</v>
      </c>
      <c r="D1078" s="25" t="s">
        <v>3569</v>
      </c>
      <c r="E1078" s="91" t="s">
        <v>3570</v>
      </c>
      <c r="F1078" s="96"/>
      <c r="G1078" s="26" t="s">
        <v>105</v>
      </c>
      <c r="H1078" s="26">
        <v>10000</v>
      </c>
      <c r="I1078" s="20">
        <v>11</v>
      </c>
      <c r="J1078" s="1" t="s">
        <v>4366</v>
      </c>
      <c r="K1078" s="37" t="s">
        <v>4177</v>
      </c>
      <c r="L1078" s="37"/>
      <c r="M1078" s="37">
        <v>6836</v>
      </c>
      <c r="N1078" s="37">
        <v>3.125</v>
      </c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</row>
    <row r="1079" spans="2:57" s="47" customFormat="1" ht="38.25">
      <c r="B1079" s="7" t="s">
        <v>3571</v>
      </c>
      <c r="C1079" s="44" t="s">
        <v>3572</v>
      </c>
      <c r="D1079" s="44" t="s">
        <v>3573</v>
      </c>
      <c r="E1079" s="44" t="s">
        <v>3574</v>
      </c>
      <c r="F1079" s="25" t="s">
        <v>3575</v>
      </c>
      <c r="G1079" s="26" t="s">
        <v>51</v>
      </c>
      <c r="H1079" s="10">
        <v>144</v>
      </c>
      <c r="I1079" s="19">
        <v>115</v>
      </c>
      <c r="J1079" s="1" t="s">
        <v>4315</v>
      </c>
      <c r="K1079" s="37" t="s">
        <v>4177</v>
      </c>
      <c r="L1079" s="37"/>
      <c r="M1079" s="37">
        <v>5000</v>
      </c>
      <c r="N1079" s="37">
        <v>8.93</v>
      </c>
      <c r="O1079" s="8" t="s">
        <v>4176</v>
      </c>
      <c r="P1079" s="8" t="s">
        <v>4177</v>
      </c>
      <c r="Q1079" s="8"/>
      <c r="R1079" s="202">
        <v>144</v>
      </c>
      <c r="S1079" s="7">
        <v>100</v>
      </c>
      <c r="T1079" s="8" t="s">
        <v>4176</v>
      </c>
      <c r="U1079" s="10" t="s">
        <v>4177</v>
      </c>
      <c r="V1079" s="7">
        <v>100</v>
      </c>
      <c r="W1079" s="7">
        <v>90</v>
      </c>
      <c r="X1079" s="8"/>
      <c r="Y1079" s="10"/>
      <c r="Z1079" s="7"/>
      <c r="AA1079" s="7"/>
      <c r="AB1079" s="10"/>
      <c r="AC1079" s="10"/>
      <c r="AD1079" s="10"/>
      <c r="AE1079" s="10"/>
      <c r="AF1079" s="51"/>
      <c r="AG1079" s="51"/>
      <c r="AH1079" s="51"/>
      <c r="AI1079" s="51"/>
      <c r="AJ1079" s="51"/>
      <c r="AK1079" s="51"/>
      <c r="AL1079" s="51"/>
      <c r="AM1079" s="51"/>
      <c r="AN1079" s="51"/>
      <c r="AO1079" s="51"/>
      <c r="AP1079" s="51"/>
      <c r="AQ1079" s="51"/>
      <c r="AR1079" s="51"/>
      <c r="AS1079" s="51"/>
      <c r="AT1079" s="51"/>
      <c r="AU1079" s="51"/>
      <c r="AV1079" s="51"/>
      <c r="AW1079" s="51"/>
      <c r="AX1079" s="51"/>
      <c r="AY1079" s="51"/>
      <c r="AZ1079" s="51"/>
      <c r="BA1079" s="51"/>
    </row>
    <row r="1080" spans="2:57" s="47" customFormat="1" ht="114.75">
      <c r="B1080" s="7" t="s">
        <v>3576</v>
      </c>
      <c r="C1080" s="228" t="s">
        <v>3577</v>
      </c>
      <c r="D1080" s="72" t="s">
        <v>3578</v>
      </c>
      <c r="E1080" s="72" t="s">
        <v>3579</v>
      </c>
      <c r="F1080" s="25" t="s">
        <v>3580</v>
      </c>
      <c r="G1080" s="26" t="s">
        <v>51</v>
      </c>
      <c r="H1080" s="10">
        <v>9</v>
      </c>
      <c r="I1080" s="19">
        <v>12000000</v>
      </c>
      <c r="J1080" s="1" t="s">
        <v>4398</v>
      </c>
      <c r="K1080" s="37" t="s">
        <v>4191</v>
      </c>
      <c r="L1080" s="37"/>
      <c r="M1080" s="37">
        <v>8</v>
      </c>
      <c r="N1080" s="37">
        <v>10190000</v>
      </c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51"/>
      <c r="AG1080" s="51"/>
      <c r="AH1080" s="51"/>
      <c r="AI1080" s="51"/>
      <c r="AJ1080" s="51"/>
      <c r="AK1080" s="51"/>
      <c r="AL1080" s="51"/>
      <c r="AM1080" s="51"/>
      <c r="AN1080" s="51"/>
      <c r="AO1080" s="51"/>
      <c r="AP1080" s="51"/>
      <c r="AQ1080" s="51"/>
      <c r="AR1080" s="51"/>
      <c r="AS1080" s="51"/>
      <c r="AT1080" s="51"/>
      <c r="AU1080" s="51"/>
      <c r="AV1080" s="51"/>
      <c r="AW1080" s="51"/>
      <c r="AX1080" s="51"/>
      <c r="AY1080" s="51"/>
      <c r="AZ1080" s="51"/>
      <c r="BA1080" s="51"/>
    </row>
    <row r="1081" spans="2:57" s="47" customFormat="1" ht="114.75">
      <c r="B1081" s="7" t="s">
        <v>3581</v>
      </c>
      <c r="C1081" s="228" t="s">
        <v>3577</v>
      </c>
      <c r="D1081" s="72" t="s">
        <v>3578</v>
      </c>
      <c r="E1081" s="72" t="s">
        <v>3579</v>
      </c>
      <c r="F1081" s="25" t="s">
        <v>3582</v>
      </c>
      <c r="G1081" s="26" t="s">
        <v>51</v>
      </c>
      <c r="H1081" s="10">
        <v>2</v>
      </c>
      <c r="I1081" s="19">
        <v>11000000</v>
      </c>
      <c r="J1081" s="1"/>
      <c r="K1081" s="37"/>
      <c r="L1081" s="37"/>
      <c r="M1081" s="37"/>
      <c r="N1081" s="37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51"/>
      <c r="AG1081" s="51"/>
      <c r="AH1081" s="51"/>
      <c r="AI1081" s="51"/>
      <c r="AJ1081" s="51"/>
      <c r="AK1081" s="51"/>
      <c r="AL1081" s="51"/>
      <c r="AM1081" s="51"/>
      <c r="AN1081" s="51"/>
      <c r="AO1081" s="51"/>
      <c r="AP1081" s="51"/>
      <c r="AQ1081" s="51"/>
      <c r="AR1081" s="51"/>
      <c r="AS1081" s="51"/>
      <c r="AT1081" s="51"/>
      <c r="AU1081" s="51"/>
      <c r="AV1081" s="51"/>
      <c r="AW1081" s="51"/>
      <c r="AX1081" s="51"/>
      <c r="AY1081" s="51"/>
      <c r="AZ1081" s="51"/>
      <c r="BA1081" s="51"/>
      <c r="BB1081" s="128"/>
      <c r="BC1081" s="128"/>
      <c r="BD1081" s="128"/>
      <c r="BE1081" s="128"/>
    </row>
    <row r="1082" spans="2:57" s="47" customFormat="1" ht="114.75">
      <c r="B1082" s="7" t="s">
        <v>3583</v>
      </c>
      <c r="C1082" s="228" t="s">
        <v>3577</v>
      </c>
      <c r="D1082" s="72" t="s">
        <v>3578</v>
      </c>
      <c r="E1082" s="72" t="s">
        <v>3579</v>
      </c>
      <c r="F1082" s="25" t="s">
        <v>3584</v>
      </c>
      <c r="G1082" s="26" t="s">
        <v>51</v>
      </c>
      <c r="H1082" s="10">
        <v>6</v>
      </c>
      <c r="I1082" s="19">
        <v>12000000</v>
      </c>
      <c r="J1082" s="1"/>
      <c r="K1082" s="37"/>
      <c r="L1082" s="37"/>
      <c r="M1082" s="37"/>
      <c r="N1082" s="37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51"/>
      <c r="AG1082" s="51"/>
      <c r="AH1082" s="51"/>
      <c r="AI1082" s="51"/>
      <c r="AJ1082" s="51"/>
      <c r="AK1082" s="51"/>
      <c r="AL1082" s="51"/>
      <c r="AM1082" s="51"/>
      <c r="AN1082" s="51"/>
      <c r="AO1082" s="51"/>
      <c r="AP1082" s="51"/>
      <c r="AQ1082" s="51"/>
      <c r="AR1082" s="51"/>
      <c r="AS1082" s="51"/>
      <c r="AT1082" s="51"/>
      <c r="AU1082" s="51"/>
      <c r="AV1082" s="51"/>
      <c r="AW1082" s="51"/>
      <c r="AX1082" s="51"/>
      <c r="AY1082" s="51"/>
      <c r="AZ1082" s="51"/>
      <c r="BA1082" s="51"/>
    </row>
    <row r="1083" spans="2:57" s="47" customFormat="1" ht="114.75">
      <c r="B1083" s="7" t="s">
        <v>3585</v>
      </c>
      <c r="C1083" s="228" t="s">
        <v>3577</v>
      </c>
      <c r="D1083" s="72" t="s">
        <v>3578</v>
      </c>
      <c r="E1083" s="72" t="s">
        <v>3579</v>
      </c>
      <c r="F1083" s="25" t="s">
        <v>3586</v>
      </c>
      <c r="G1083" s="26" t="s">
        <v>51</v>
      </c>
      <c r="H1083" s="10">
        <v>6</v>
      </c>
      <c r="I1083" s="19">
        <v>11600000</v>
      </c>
      <c r="J1083" s="1"/>
      <c r="K1083" s="37"/>
      <c r="L1083" s="37"/>
      <c r="M1083" s="37"/>
      <c r="N1083" s="37"/>
      <c r="O1083" s="8"/>
      <c r="P1083" s="8"/>
      <c r="Q1083" s="8"/>
      <c r="R1083" s="7"/>
      <c r="S1083" s="7"/>
      <c r="T1083" s="8" t="s">
        <v>4465</v>
      </c>
      <c r="U1083" s="10" t="s">
        <v>4177</v>
      </c>
      <c r="V1083" s="7">
        <v>11</v>
      </c>
      <c r="W1083" s="7">
        <v>8576150</v>
      </c>
      <c r="X1083" s="8"/>
      <c r="Y1083" s="10"/>
      <c r="Z1083" s="7"/>
      <c r="AA1083" s="7"/>
      <c r="AB1083" s="10"/>
      <c r="AC1083" s="10"/>
      <c r="AD1083" s="10"/>
      <c r="AE1083" s="10"/>
      <c r="AF1083" s="51"/>
      <c r="AG1083" s="51"/>
      <c r="AH1083" s="51"/>
      <c r="AI1083" s="51"/>
      <c r="AJ1083" s="51"/>
      <c r="AK1083" s="51"/>
      <c r="AL1083" s="51"/>
      <c r="AM1083" s="51"/>
      <c r="AN1083" s="51"/>
      <c r="AO1083" s="51"/>
      <c r="AP1083" s="51"/>
      <c r="AQ1083" s="51"/>
      <c r="AR1083" s="51"/>
      <c r="AS1083" s="51"/>
      <c r="AT1083" s="51"/>
      <c r="AU1083" s="51"/>
      <c r="AV1083" s="51"/>
      <c r="AW1083" s="51"/>
      <c r="AX1083" s="51"/>
      <c r="AY1083" s="51"/>
      <c r="AZ1083" s="51"/>
      <c r="BA1083" s="51"/>
      <c r="BB1083" s="128"/>
      <c r="BC1083" s="128"/>
      <c r="BD1083" s="128"/>
      <c r="BE1083" s="128"/>
    </row>
    <row r="1084" spans="2:57" s="47" customFormat="1" ht="114.75">
      <c r="B1084" s="7" t="s">
        <v>3587</v>
      </c>
      <c r="C1084" s="228" t="s">
        <v>3577</v>
      </c>
      <c r="D1084" s="72" t="s">
        <v>3578</v>
      </c>
      <c r="E1084" s="72" t="s">
        <v>3579</v>
      </c>
      <c r="F1084" s="25" t="s">
        <v>3588</v>
      </c>
      <c r="G1084" s="26" t="s">
        <v>51</v>
      </c>
      <c r="H1084" s="10">
        <v>6</v>
      </c>
      <c r="I1084" s="19">
        <v>11000000</v>
      </c>
      <c r="J1084" s="1"/>
      <c r="K1084" s="37"/>
      <c r="L1084" s="37"/>
      <c r="M1084" s="37"/>
      <c r="N1084" s="37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51"/>
      <c r="AG1084" s="51"/>
      <c r="AH1084" s="51"/>
      <c r="AI1084" s="51"/>
      <c r="AJ1084" s="51"/>
      <c r="AK1084" s="51"/>
      <c r="AL1084" s="51"/>
      <c r="AM1084" s="51"/>
      <c r="AN1084" s="51"/>
      <c r="AO1084" s="51"/>
      <c r="AP1084" s="51"/>
      <c r="AQ1084" s="51"/>
      <c r="AR1084" s="51"/>
      <c r="AS1084" s="51"/>
      <c r="AT1084" s="51"/>
      <c r="AU1084" s="51"/>
      <c r="AV1084" s="51"/>
      <c r="AW1084" s="51"/>
      <c r="AX1084" s="51"/>
      <c r="AY1084" s="51"/>
      <c r="AZ1084" s="51"/>
      <c r="BA1084" s="51"/>
    </row>
    <row r="1085" spans="2:57" s="47" customFormat="1" ht="114.75">
      <c r="B1085" s="7" t="s">
        <v>3589</v>
      </c>
      <c r="C1085" s="228" t="s">
        <v>3577</v>
      </c>
      <c r="D1085" s="72" t="s">
        <v>3578</v>
      </c>
      <c r="E1085" s="72" t="s">
        <v>3579</v>
      </c>
      <c r="F1085" s="25" t="s">
        <v>3590</v>
      </c>
      <c r="G1085" s="26" t="s">
        <v>51</v>
      </c>
      <c r="H1085" s="10">
        <v>10</v>
      </c>
      <c r="I1085" s="19">
        <v>12700000</v>
      </c>
      <c r="J1085" s="1"/>
      <c r="K1085" s="37"/>
      <c r="L1085" s="37"/>
      <c r="M1085" s="37"/>
      <c r="N1085" s="37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51"/>
      <c r="AG1085" s="51"/>
      <c r="AH1085" s="51"/>
      <c r="AI1085" s="51"/>
      <c r="AJ1085" s="51"/>
      <c r="AK1085" s="51"/>
      <c r="AL1085" s="51"/>
      <c r="AM1085" s="51"/>
      <c r="AN1085" s="51"/>
      <c r="AO1085" s="51"/>
      <c r="AP1085" s="51"/>
      <c r="AQ1085" s="51"/>
      <c r="AR1085" s="51"/>
      <c r="AS1085" s="51"/>
      <c r="AT1085" s="51"/>
      <c r="AU1085" s="51"/>
      <c r="AV1085" s="51"/>
      <c r="AW1085" s="51"/>
      <c r="AX1085" s="51"/>
      <c r="AY1085" s="51"/>
      <c r="AZ1085" s="51"/>
      <c r="BA1085" s="51"/>
      <c r="BB1085" s="128"/>
      <c r="BC1085" s="128"/>
      <c r="BD1085" s="128"/>
      <c r="BE1085" s="128"/>
    </row>
    <row r="1086" spans="2:57" s="47" customFormat="1" ht="114.75">
      <c r="B1086" s="7" t="s">
        <v>3591</v>
      </c>
      <c r="C1086" s="60" t="s">
        <v>3592</v>
      </c>
      <c r="D1086" s="72" t="s">
        <v>3578</v>
      </c>
      <c r="E1086" s="72" t="s">
        <v>3593</v>
      </c>
      <c r="F1086" s="25" t="s">
        <v>3594</v>
      </c>
      <c r="G1086" s="26" t="s">
        <v>51</v>
      </c>
      <c r="H1086" s="10">
        <v>12</v>
      </c>
      <c r="I1086" s="19">
        <v>18000000</v>
      </c>
      <c r="J1086" s="1" t="s">
        <v>4399</v>
      </c>
      <c r="K1086" s="37" t="s">
        <v>4400</v>
      </c>
      <c r="L1086" s="37"/>
      <c r="M1086" s="37">
        <v>2</v>
      </c>
      <c r="N1086" s="37">
        <v>14415192</v>
      </c>
      <c r="O1086" s="8"/>
      <c r="P1086" s="8"/>
      <c r="Q1086" s="8"/>
      <c r="R1086" s="7"/>
      <c r="S1086" s="7"/>
      <c r="T1086" s="8" t="s">
        <v>4463</v>
      </c>
      <c r="U1086" s="10" t="s">
        <v>4177</v>
      </c>
      <c r="V1086" s="7">
        <v>15</v>
      </c>
      <c r="W1086" s="7">
        <v>11303380</v>
      </c>
      <c r="X1086" s="13" t="s">
        <v>4464</v>
      </c>
      <c r="Y1086" s="10" t="s">
        <v>4177</v>
      </c>
      <c r="Z1086" s="7">
        <v>8</v>
      </c>
      <c r="AA1086" s="7">
        <f>71150*147</f>
        <v>10459050</v>
      </c>
      <c r="AB1086" s="10"/>
      <c r="AC1086" s="10"/>
      <c r="AD1086" s="10"/>
      <c r="AE1086" s="10"/>
      <c r="AF1086" s="51"/>
      <c r="AG1086" s="51"/>
      <c r="AH1086" s="51"/>
      <c r="AI1086" s="51"/>
      <c r="AJ1086" s="51"/>
      <c r="AK1086" s="51"/>
      <c r="AL1086" s="51"/>
      <c r="AM1086" s="51"/>
      <c r="AN1086" s="51"/>
      <c r="AO1086" s="51"/>
      <c r="AP1086" s="51"/>
      <c r="AQ1086" s="51"/>
      <c r="AR1086" s="51"/>
      <c r="AS1086" s="51"/>
      <c r="AT1086" s="51"/>
      <c r="AU1086" s="51"/>
      <c r="AV1086" s="51"/>
      <c r="AW1086" s="51"/>
      <c r="AX1086" s="51"/>
      <c r="AY1086" s="51"/>
      <c r="AZ1086" s="51"/>
      <c r="BA1086" s="51"/>
    </row>
    <row r="1087" spans="2:57" s="47" customFormat="1" ht="114.75">
      <c r="B1087" s="7" t="s">
        <v>3595</v>
      </c>
      <c r="C1087" s="60" t="s">
        <v>3592</v>
      </c>
      <c r="D1087" s="72" t="s">
        <v>3578</v>
      </c>
      <c r="E1087" s="72" t="s">
        <v>3593</v>
      </c>
      <c r="F1087" s="25" t="s">
        <v>3596</v>
      </c>
      <c r="G1087" s="26" t="s">
        <v>51</v>
      </c>
      <c r="H1087" s="10">
        <v>2</v>
      </c>
      <c r="I1087" s="19">
        <v>18000000</v>
      </c>
      <c r="J1087" s="1"/>
      <c r="K1087" s="37"/>
      <c r="L1087" s="37"/>
      <c r="M1087" s="37"/>
      <c r="N1087" s="37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51"/>
      <c r="AG1087" s="51"/>
      <c r="AH1087" s="51"/>
      <c r="AI1087" s="51"/>
      <c r="AJ1087" s="51"/>
      <c r="AK1087" s="51"/>
      <c r="AL1087" s="51"/>
      <c r="AM1087" s="51"/>
      <c r="AN1087" s="51"/>
      <c r="AO1087" s="51"/>
      <c r="AP1087" s="51"/>
      <c r="AQ1087" s="51"/>
      <c r="AR1087" s="51"/>
      <c r="AS1087" s="51"/>
      <c r="AT1087" s="51"/>
      <c r="AU1087" s="51"/>
      <c r="AV1087" s="51"/>
      <c r="AW1087" s="51"/>
      <c r="AX1087" s="51"/>
      <c r="AY1087" s="51"/>
      <c r="AZ1087" s="51"/>
      <c r="BA1087" s="51"/>
    </row>
    <row r="1088" spans="2:57" s="47" customFormat="1" ht="63.75">
      <c r="B1088" s="7" t="s">
        <v>3597</v>
      </c>
      <c r="C1088" s="229" t="s">
        <v>3598</v>
      </c>
      <c r="D1088" s="127" t="s">
        <v>3599</v>
      </c>
      <c r="E1088" s="25" t="s">
        <v>3600</v>
      </c>
      <c r="F1088" s="44"/>
      <c r="G1088" s="11" t="s">
        <v>480</v>
      </c>
      <c r="H1088" s="56">
        <v>5</v>
      </c>
      <c r="I1088" s="20">
        <v>165000</v>
      </c>
      <c r="J1088" s="1" t="s">
        <v>4338</v>
      </c>
      <c r="K1088" s="37" t="s">
        <v>4177</v>
      </c>
      <c r="L1088" s="37"/>
      <c r="M1088" s="37">
        <v>72.126000000000005</v>
      </c>
      <c r="N1088" s="37">
        <v>154463.32999999999</v>
      </c>
      <c r="O1088" s="8" t="s">
        <v>4230</v>
      </c>
      <c r="P1088" s="8" t="s">
        <v>4177</v>
      </c>
      <c r="Q1088" s="10"/>
      <c r="R1088" s="7">
        <v>43.366</v>
      </c>
      <c r="S1088" s="10">
        <v>150000</v>
      </c>
      <c r="T1088" s="8" t="s">
        <v>4230</v>
      </c>
      <c r="U1088" s="8" t="s">
        <v>4177</v>
      </c>
      <c r="V1088" s="10">
        <v>3.65</v>
      </c>
      <c r="W1088" s="10">
        <v>170000</v>
      </c>
      <c r="X1088" s="10"/>
      <c r="Y1088" s="10"/>
      <c r="Z1088" s="10"/>
      <c r="AA1088" s="10"/>
      <c r="AB1088" s="10"/>
      <c r="AC1088" s="10"/>
      <c r="AD1088" s="10"/>
      <c r="AE1088" s="10"/>
    </row>
    <row r="1089" spans="2:57" s="47" customFormat="1" ht="38.25">
      <c r="B1089" s="7" t="s">
        <v>3601</v>
      </c>
      <c r="C1089" s="48" t="s">
        <v>3602</v>
      </c>
      <c r="D1089" s="25" t="s">
        <v>3603</v>
      </c>
      <c r="E1089" s="25" t="s">
        <v>3604</v>
      </c>
      <c r="F1089" s="25" t="s">
        <v>3605</v>
      </c>
      <c r="G1089" s="26" t="s">
        <v>51</v>
      </c>
      <c r="H1089" s="8">
        <v>6</v>
      </c>
      <c r="I1089" s="19">
        <v>56517</v>
      </c>
      <c r="J1089" s="1" t="s">
        <v>4401</v>
      </c>
      <c r="K1089" s="37" t="s">
        <v>4177</v>
      </c>
      <c r="L1089" s="37"/>
      <c r="M1089" s="37">
        <v>7</v>
      </c>
      <c r="N1089" s="37">
        <v>52819.64</v>
      </c>
      <c r="O1089" s="8" t="s">
        <v>4466</v>
      </c>
      <c r="P1089" s="8" t="s">
        <v>4177</v>
      </c>
      <c r="Q1089" s="13"/>
      <c r="R1089" s="7">
        <v>9</v>
      </c>
      <c r="S1089" s="124">
        <v>59158</v>
      </c>
      <c r="T1089" s="8" t="s">
        <v>4467</v>
      </c>
      <c r="U1089" s="10" t="s">
        <v>4177</v>
      </c>
      <c r="V1089" s="7">
        <v>22</v>
      </c>
      <c r="W1089" s="7">
        <v>46483.490999999995</v>
      </c>
      <c r="X1089" s="13"/>
      <c r="Y1089" s="58"/>
      <c r="Z1089" s="53"/>
      <c r="AA1089" s="53"/>
      <c r="AB1089" s="10"/>
      <c r="AC1089" s="10"/>
      <c r="AD1089" s="10"/>
      <c r="AE1089" s="10"/>
      <c r="AF1089" s="51"/>
      <c r="AG1089" s="51"/>
      <c r="AH1089" s="51"/>
      <c r="AI1089" s="51"/>
      <c r="AJ1089" s="51"/>
      <c r="AK1089" s="51"/>
      <c r="AL1089" s="51"/>
      <c r="AM1089" s="51"/>
      <c r="AN1089" s="51"/>
      <c r="AO1089" s="51"/>
      <c r="AP1089" s="51"/>
      <c r="AQ1089" s="51"/>
      <c r="AR1089" s="51"/>
      <c r="AS1089" s="51"/>
      <c r="AT1089" s="51"/>
      <c r="AU1089" s="51"/>
      <c r="AV1089" s="51"/>
      <c r="AW1089" s="51"/>
      <c r="AX1089" s="51"/>
      <c r="AY1089" s="51"/>
      <c r="AZ1089" s="51"/>
      <c r="BA1089" s="51"/>
    </row>
    <row r="1090" spans="2:57" s="47" customFormat="1" ht="38.25">
      <c r="B1090" s="7" t="s">
        <v>3606</v>
      </c>
      <c r="C1090" s="25" t="s">
        <v>3607</v>
      </c>
      <c r="D1090" s="25" t="s">
        <v>3603</v>
      </c>
      <c r="E1090" s="25" t="s">
        <v>3608</v>
      </c>
      <c r="F1090" s="25" t="s">
        <v>3609</v>
      </c>
      <c r="G1090" s="26" t="s">
        <v>51</v>
      </c>
      <c r="H1090" s="8">
        <v>10</v>
      </c>
      <c r="I1090" s="19">
        <v>6581</v>
      </c>
      <c r="J1090" s="1"/>
      <c r="K1090" s="37"/>
      <c r="L1090" s="37"/>
      <c r="M1090" s="37"/>
      <c r="N1090" s="37"/>
      <c r="O1090" s="13"/>
      <c r="P1090" s="13"/>
      <c r="Q1090" s="13"/>
      <c r="R1090" s="53"/>
      <c r="S1090" s="53"/>
      <c r="T1090" s="8" t="s">
        <v>4468</v>
      </c>
      <c r="U1090" s="10" t="s">
        <v>4177</v>
      </c>
      <c r="V1090" s="7">
        <v>7</v>
      </c>
      <c r="W1090" s="7">
        <v>3500</v>
      </c>
      <c r="X1090" s="13"/>
      <c r="Y1090" s="58"/>
      <c r="Z1090" s="53"/>
      <c r="AA1090" s="53"/>
      <c r="AB1090" s="10"/>
      <c r="AC1090" s="10"/>
      <c r="AD1090" s="10"/>
      <c r="AE1090" s="10"/>
      <c r="AF1090" s="51"/>
      <c r="AG1090" s="51"/>
      <c r="AH1090" s="51"/>
      <c r="AI1090" s="51"/>
      <c r="AJ1090" s="51"/>
      <c r="AK1090" s="51"/>
      <c r="AL1090" s="51"/>
      <c r="AM1090" s="51"/>
      <c r="AN1090" s="51"/>
      <c r="AO1090" s="51"/>
      <c r="AP1090" s="51"/>
      <c r="AQ1090" s="51"/>
      <c r="AR1090" s="51"/>
      <c r="AS1090" s="51"/>
      <c r="AT1090" s="51"/>
      <c r="AU1090" s="51"/>
      <c r="AV1090" s="51"/>
      <c r="AW1090" s="51"/>
      <c r="AX1090" s="51"/>
      <c r="AY1090" s="51"/>
      <c r="AZ1090" s="51"/>
      <c r="BA1090" s="51"/>
    </row>
    <row r="1091" spans="2:57" s="47" customFormat="1" ht="38.25">
      <c r="B1091" s="7" t="s">
        <v>3610</v>
      </c>
      <c r="C1091" s="25" t="s">
        <v>3607</v>
      </c>
      <c r="D1091" s="25" t="s">
        <v>3603</v>
      </c>
      <c r="E1091" s="25" t="s">
        <v>3608</v>
      </c>
      <c r="F1091" s="25" t="s">
        <v>3611</v>
      </c>
      <c r="G1091" s="26" t="s">
        <v>51</v>
      </c>
      <c r="H1091" s="8">
        <v>2</v>
      </c>
      <c r="I1091" s="19">
        <v>6581</v>
      </c>
      <c r="J1091" s="1"/>
      <c r="K1091" s="37"/>
      <c r="L1091" s="37"/>
      <c r="M1091" s="37"/>
      <c r="N1091" s="37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51"/>
      <c r="AG1091" s="51"/>
      <c r="AH1091" s="51"/>
      <c r="AI1091" s="51"/>
      <c r="AJ1091" s="51"/>
      <c r="AK1091" s="51"/>
      <c r="AL1091" s="51"/>
      <c r="AM1091" s="51"/>
      <c r="AN1091" s="51"/>
      <c r="AO1091" s="51"/>
      <c r="AP1091" s="51"/>
      <c r="AQ1091" s="51"/>
      <c r="AR1091" s="51"/>
      <c r="AS1091" s="51"/>
      <c r="AT1091" s="51"/>
      <c r="AU1091" s="51"/>
      <c r="AV1091" s="51"/>
      <c r="AW1091" s="51"/>
      <c r="AX1091" s="51"/>
      <c r="AY1091" s="51"/>
      <c r="AZ1091" s="51"/>
      <c r="BA1091" s="51"/>
    </row>
    <row r="1092" spans="2:57" s="47" customFormat="1" ht="38.25">
      <c r="B1092" s="7" t="s">
        <v>3612</v>
      </c>
      <c r="C1092" s="25" t="s">
        <v>3607</v>
      </c>
      <c r="D1092" s="25" t="s">
        <v>3603</v>
      </c>
      <c r="E1092" s="25" t="s">
        <v>3608</v>
      </c>
      <c r="F1092" s="25" t="s">
        <v>3613</v>
      </c>
      <c r="G1092" s="26" t="s">
        <v>51</v>
      </c>
      <c r="H1092" s="8">
        <v>8</v>
      </c>
      <c r="I1092" s="19">
        <v>6581</v>
      </c>
      <c r="J1092" s="1" t="s">
        <v>4401</v>
      </c>
      <c r="K1092" s="37" t="s">
        <v>4177</v>
      </c>
      <c r="L1092" s="37"/>
      <c r="M1092" s="37">
        <v>17</v>
      </c>
      <c r="N1092" s="37">
        <v>6150</v>
      </c>
      <c r="O1092" s="8" t="s">
        <v>4466</v>
      </c>
      <c r="P1092" s="8" t="s">
        <v>4177</v>
      </c>
      <c r="Q1092" s="13"/>
      <c r="R1092" s="7" t="s">
        <v>24</v>
      </c>
      <c r="S1092" s="7" t="s">
        <v>4469</v>
      </c>
      <c r="T1092" s="13" t="s">
        <v>4212</v>
      </c>
      <c r="U1092" s="58" t="s">
        <v>4177</v>
      </c>
      <c r="V1092" s="53">
        <v>5</v>
      </c>
      <c r="W1092" s="53">
        <v>5000</v>
      </c>
      <c r="X1092" s="13"/>
      <c r="Y1092" s="58"/>
      <c r="Z1092" s="53"/>
      <c r="AA1092" s="53"/>
      <c r="AB1092" s="10"/>
      <c r="AC1092" s="10"/>
      <c r="AD1092" s="10"/>
      <c r="AE1092" s="10"/>
      <c r="AF1092" s="51"/>
      <c r="AG1092" s="51"/>
      <c r="AH1092" s="51"/>
      <c r="AI1092" s="51"/>
      <c r="AJ1092" s="51"/>
      <c r="AK1092" s="51"/>
      <c r="AL1092" s="51"/>
      <c r="AM1092" s="51"/>
      <c r="AN1092" s="51"/>
      <c r="AO1092" s="51"/>
      <c r="AP1092" s="51"/>
      <c r="AQ1092" s="51"/>
      <c r="AR1092" s="51"/>
      <c r="AS1092" s="51"/>
      <c r="AT1092" s="51"/>
      <c r="AU1092" s="51"/>
      <c r="AV1092" s="51"/>
      <c r="AW1092" s="51"/>
      <c r="AX1092" s="51"/>
      <c r="AY1092" s="51"/>
      <c r="AZ1092" s="51"/>
      <c r="BA1092" s="51"/>
    </row>
    <row r="1093" spans="2:57" s="47" customFormat="1" ht="178.5">
      <c r="B1093" s="7" t="s">
        <v>3614</v>
      </c>
      <c r="C1093" s="49" t="s">
        <v>3615</v>
      </c>
      <c r="D1093" s="49" t="s">
        <v>3616</v>
      </c>
      <c r="E1093" s="49" t="s">
        <v>3617</v>
      </c>
      <c r="F1093" s="25" t="s">
        <v>3618</v>
      </c>
      <c r="G1093" s="26" t="s">
        <v>51</v>
      </c>
      <c r="H1093" s="10">
        <v>35</v>
      </c>
      <c r="I1093" s="19">
        <v>68300</v>
      </c>
      <c r="J1093" s="1"/>
      <c r="K1093" s="37"/>
      <c r="L1093" s="37"/>
      <c r="M1093" s="37"/>
      <c r="N1093" s="37"/>
      <c r="O1093" s="13" t="s">
        <v>4200</v>
      </c>
      <c r="P1093" s="13" t="s">
        <v>4177</v>
      </c>
      <c r="Q1093" s="8"/>
      <c r="R1093" s="7">
        <v>38</v>
      </c>
      <c r="S1093" s="53">
        <v>72700</v>
      </c>
      <c r="T1093" s="8"/>
      <c r="U1093" s="10"/>
      <c r="V1093" s="7"/>
      <c r="W1093" s="7"/>
      <c r="X1093" s="8"/>
      <c r="Y1093" s="10"/>
      <c r="Z1093" s="7"/>
      <c r="AA1093" s="7"/>
      <c r="AB1093" s="10"/>
      <c r="AC1093" s="10"/>
      <c r="AD1093" s="10"/>
      <c r="AE1093" s="10"/>
      <c r="AF1093" s="51"/>
      <c r="AG1093" s="51"/>
      <c r="AH1093" s="51"/>
      <c r="AI1093" s="51"/>
      <c r="AJ1093" s="51"/>
      <c r="AK1093" s="51"/>
      <c r="AL1093" s="51"/>
      <c r="AM1093" s="51"/>
      <c r="AN1093" s="51"/>
      <c r="AO1093" s="51"/>
      <c r="AP1093" s="51"/>
      <c r="AQ1093" s="51"/>
      <c r="AR1093" s="51"/>
      <c r="AS1093" s="51"/>
      <c r="AT1093" s="51"/>
      <c r="AU1093" s="51"/>
      <c r="AV1093" s="51"/>
      <c r="AW1093" s="51"/>
      <c r="AX1093" s="51"/>
      <c r="AY1093" s="51"/>
      <c r="AZ1093" s="51"/>
      <c r="BA1093" s="51"/>
    </row>
    <row r="1094" spans="2:57" s="47" customFormat="1" ht="76.5">
      <c r="B1094" s="7" t="s">
        <v>3619</v>
      </c>
      <c r="C1094" s="25" t="s">
        <v>3620</v>
      </c>
      <c r="D1094" s="25" t="s">
        <v>3621</v>
      </c>
      <c r="E1094" s="25" t="s">
        <v>3622</v>
      </c>
      <c r="F1094" s="25"/>
      <c r="G1094" s="8" t="s">
        <v>105</v>
      </c>
      <c r="H1094" s="8">
        <v>1</v>
      </c>
      <c r="I1094" s="20">
        <v>66481.8</v>
      </c>
      <c r="J1094" s="1"/>
      <c r="K1094" s="37"/>
      <c r="L1094" s="37"/>
      <c r="M1094" s="37"/>
      <c r="N1094" s="37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51"/>
      <c r="AG1094" s="51"/>
      <c r="AH1094" s="51"/>
      <c r="AI1094" s="51"/>
      <c r="AJ1094" s="51"/>
      <c r="AK1094" s="51"/>
      <c r="AL1094" s="51"/>
      <c r="AM1094" s="51"/>
      <c r="AN1094" s="51"/>
      <c r="AO1094" s="51"/>
      <c r="AP1094" s="51"/>
      <c r="AQ1094" s="51"/>
      <c r="AR1094" s="51"/>
      <c r="AS1094" s="51"/>
      <c r="AT1094" s="51"/>
      <c r="AU1094" s="51"/>
      <c r="AV1094" s="51"/>
      <c r="AW1094" s="51"/>
      <c r="AX1094" s="51"/>
      <c r="AY1094" s="51"/>
      <c r="AZ1094" s="51"/>
      <c r="BA1094" s="51"/>
      <c r="BB1094" s="207"/>
      <c r="BC1094" s="207"/>
      <c r="BD1094" s="207"/>
      <c r="BE1094" s="207"/>
    </row>
    <row r="1095" spans="2:57" s="47" customFormat="1" ht="51">
      <c r="B1095" s="7" t="s">
        <v>3623</v>
      </c>
      <c r="C1095" s="127" t="s">
        <v>3624</v>
      </c>
      <c r="D1095" s="25" t="s">
        <v>3625</v>
      </c>
      <c r="E1095" s="230" t="s">
        <v>3626</v>
      </c>
      <c r="F1095" s="25"/>
      <c r="G1095" s="8" t="s">
        <v>3627</v>
      </c>
      <c r="H1095" s="8">
        <v>90</v>
      </c>
      <c r="I1095" s="20">
        <v>478</v>
      </c>
      <c r="J1095" s="1" t="s">
        <v>4402</v>
      </c>
      <c r="K1095" s="37" t="s">
        <v>4177</v>
      </c>
      <c r="L1095" s="37"/>
      <c r="M1095" s="37">
        <v>180</v>
      </c>
      <c r="N1095" s="37">
        <v>441.4</v>
      </c>
      <c r="O1095" s="8"/>
      <c r="P1095" s="8"/>
      <c r="Q1095" s="8"/>
      <c r="R1095" s="7"/>
      <c r="S1095" s="7"/>
      <c r="T1095" s="8"/>
      <c r="U1095" s="10"/>
      <c r="V1095" s="7"/>
      <c r="W1095" s="7"/>
      <c r="X1095" s="8"/>
      <c r="Y1095" s="10"/>
      <c r="Z1095" s="7"/>
      <c r="AA1095" s="7"/>
      <c r="AB1095" s="10"/>
      <c r="AC1095" s="10"/>
      <c r="AD1095" s="10"/>
      <c r="AE1095" s="1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</row>
    <row r="1096" spans="2:57" s="47" customFormat="1" ht="51">
      <c r="B1096" s="7" t="s">
        <v>3628</v>
      </c>
      <c r="C1096" s="127" t="s">
        <v>3629</v>
      </c>
      <c r="D1096" s="25" t="s">
        <v>3625</v>
      </c>
      <c r="E1096" s="127" t="s">
        <v>3630</v>
      </c>
      <c r="F1096" s="25"/>
      <c r="G1096" s="8" t="s">
        <v>3627</v>
      </c>
      <c r="H1096" s="8">
        <v>90</v>
      </c>
      <c r="I1096" s="20">
        <v>787</v>
      </c>
      <c r="J1096" s="1" t="s">
        <v>4402</v>
      </c>
      <c r="K1096" s="37" t="s">
        <v>4177</v>
      </c>
      <c r="L1096" s="37"/>
      <c r="M1096" s="37">
        <v>180</v>
      </c>
      <c r="N1096" s="37">
        <v>792.12</v>
      </c>
      <c r="O1096" s="8"/>
      <c r="P1096" s="8"/>
      <c r="Q1096" s="8"/>
      <c r="R1096" s="7"/>
      <c r="S1096" s="7"/>
      <c r="T1096" s="8" t="s">
        <v>4470</v>
      </c>
      <c r="U1096" s="10" t="s">
        <v>4177</v>
      </c>
      <c r="V1096" s="7">
        <v>60</v>
      </c>
      <c r="W1096" s="7">
        <v>825</v>
      </c>
      <c r="X1096" s="8"/>
      <c r="Y1096" s="10"/>
      <c r="Z1096" s="7"/>
      <c r="AA1096" s="7"/>
      <c r="AB1096" s="10"/>
      <c r="AC1096" s="10"/>
      <c r="AD1096" s="10"/>
      <c r="AE1096" s="1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</row>
    <row r="1097" spans="2:57" s="47" customFormat="1" ht="89.25">
      <c r="B1097" s="7" t="s">
        <v>3631</v>
      </c>
      <c r="C1097" s="25" t="s">
        <v>3632</v>
      </c>
      <c r="D1097" s="25" t="s">
        <v>3633</v>
      </c>
      <c r="E1097" s="25" t="s">
        <v>3634</v>
      </c>
      <c r="F1097" s="25" t="s">
        <v>3635</v>
      </c>
      <c r="G1097" s="8" t="s">
        <v>125</v>
      </c>
      <c r="H1097" s="26">
        <v>322.5</v>
      </c>
      <c r="I1097" s="20">
        <v>1572</v>
      </c>
      <c r="J1097" s="1" t="s">
        <v>4260</v>
      </c>
      <c r="K1097" s="37" t="s">
        <v>4177</v>
      </c>
      <c r="L1097" s="37"/>
      <c r="M1097" s="37">
        <v>156.52000000000001</v>
      </c>
      <c r="N1097" s="37">
        <v>1472</v>
      </c>
      <c r="O1097" s="8" t="s">
        <v>4260</v>
      </c>
      <c r="P1097" s="8" t="s">
        <v>4177</v>
      </c>
      <c r="Q1097" s="8"/>
      <c r="R1097" s="26">
        <v>107.5</v>
      </c>
      <c r="S1097" s="26">
        <v>1630</v>
      </c>
      <c r="T1097" s="8"/>
      <c r="U1097" s="10"/>
      <c r="V1097" s="7"/>
      <c r="W1097" s="7"/>
      <c r="X1097" s="8"/>
      <c r="Y1097" s="10"/>
      <c r="Z1097" s="7"/>
      <c r="AA1097" s="7"/>
      <c r="AB1097" s="10"/>
      <c r="AC1097" s="10"/>
      <c r="AD1097" s="10"/>
      <c r="AE1097" s="10"/>
    </row>
    <row r="1098" spans="2:57" s="47" customFormat="1" ht="89.25">
      <c r="B1098" s="7" t="s">
        <v>3636</v>
      </c>
      <c r="C1098" s="25" t="s">
        <v>3637</v>
      </c>
      <c r="D1098" s="25" t="s">
        <v>3633</v>
      </c>
      <c r="E1098" s="25" t="s">
        <v>3638</v>
      </c>
      <c r="F1098" s="25" t="s">
        <v>3639</v>
      </c>
      <c r="G1098" s="8" t="s">
        <v>125</v>
      </c>
      <c r="H1098" s="26">
        <v>24.56</v>
      </c>
      <c r="I1098" s="20">
        <v>1915</v>
      </c>
      <c r="J1098" s="1"/>
      <c r="K1098" s="37"/>
      <c r="L1098" s="37"/>
      <c r="M1098" s="37"/>
      <c r="N1098" s="37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BB1098" s="128"/>
      <c r="BC1098" s="128"/>
      <c r="BD1098" s="128"/>
      <c r="BE1098" s="128"/>
    </row>
    <row r="1099" spans="2:57" s="47" customFormat="1" ht="89.25">
      <c r="B1099" s="7" t="s">
        <v>3640</v>
      </c>
      <c r="C1099" s="25" t="s">
        <v>3641</v>
      </c>
      <c r="D1099" s="25" t="s">
        <v>3633</v>
      </c>
      <c r="E1099" s="25" t="s">
        <v>3642</v>
      </c>
      <c r="F1099" s="25" t="s">
        <v>3643</v>
      </c>
      <c r="G1099" s="8" t="s">
        <v>125</v>
      </c>
      <c r="H1099" s="26">
        <v>342.5</v>
      </c>
      <c r="I1099" s="20">
        <v>1909</v>
      </c>
      <c r="J1099" s="1" t="s">
        <v>4260</v>
      </c>
      <c r="K1099" s="37" t="s">
        <v>4177</v>
      </c>
      <c r="L1099" s="37"/>
      <c r="M1099" s="37">
        <v>151.19999999999999</v>
      </c>
      <c r="N1099" s="37">
        <v>1784</v>
      </c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</row>
    <row r="1100" spans="2:57" s="47" customFormat="1" ht="89.25">
      <c r="B1100" s="7" t="s">
        <v>3644</v>
      </c>
      <c r="C1100" s="25" t="s">
        <v>3645</v>
      </c>
      <c r="D1100" s="25" t="s">
        <v>3633</v>
      </c>
      <c r="E1100" s="25" t="s">
        <v>3646</v>
      </c>
      <c r="F1100" s="25" t="s">
        <v>3647</v>
      </c>
      <c r="G1100" s="8" t="s">
        <v>125</v>
      </c>
      <c r="H1100" s="26">
        <v>26.4</v>
      </c>
      <c r="I1100" s="20">
        <v>1432</v>
      </c>
      <c r="J1100" s="1"/>
      <c r="K1100" s="37"/>
      <c r="L1100" s="37"/>
      <c r="M1100" s="37"/>
      <c r="N1100" s="37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</row>
    <row r="1101" spans="2:57" s="47" customFormat="1" ht="90">
      <c r="B1101" s="7" t="s">
        <v>3648</v>
      </c>
      <c r="C1101" s="25" t="s">
        <v>3649</v>
      </c>
      <c r="D1101" s="25" t="s">
        <v>3633</v>
      </c>
      <c r="E1101" s="94" t="s">
        <v>3650</v>
      </c>
      <c r="F1101" s="25" t="s">
        <v>3651</v>
      </c>
      <c r="G1101" s="8" t="s">
        <v>125</v>
      </c>
      <c r="H1101" s="26">
        <v>0.63</v>
      </c>
      <c r="I1101" s="20">
        <v>150</v>
      </c>
      <c r="J1101" s="1"/>
      <c r="K1101" s="37"/>
      <c r="L1101" s="37"/>
      <c r="M1101" s="37"/>
      <c r="N1101" s="37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</row>
    <row r="1102" spans="2:57" s="47" customFormat="1" ht="90">
      <c r="B1102" s="7" t="s">
        <v>3652</v>
      </c>
      <c r="C1102" s="25" t="s">
        <v>3653</v>
      </c>
      <c r="D1102" s="25" t="s">
        <v>3633</v>
      </c>
      <c r="E1102" s="94" t="s">
        <v>3654</v>
      </c>
      <c r="F1102" s="25" t="s">
        <v>3655</v>
      </c>
      <c r="G1102" s="8" t="s">
        <v>184</v>
      </c>
      <c r="H1102" s="26">
        <v>400</v>
      </c>
      <c r="I1102" s="20">
        <v>247</v>
      </c>
      <c r="J1102" s="1"/>
      <c r="K1102" s="37"/>
      <c r="L1102" s="37"/>
      <c r="M1102" s="37"/>
      <c r="N1102" s="37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BB1102" s="128"/>
      <c r="BC1102" s="128"/>
      <c r="BD1102" s="128"/>
      <c r="BE1102" s="128"/>
    </row>
    <row r="1103" spans="2:57" s="47" customFormat="1" ht="102.75">
      <c r="B1103" s="7" t="s">
        <v>3656</v>
      </c>
      <c r="C1103" s="94" t="s">
        <v>3657</v>
      </c>
      <c r="D1103" s="25" t="s">
        <v>3633</v>
      </c>
      <c r="E1103" s="94" t="s">
        <v>3658</v>
      </c>
      <c r="F1103" s="25" t="s">
        <v>3659</v>
      </c>
      <c r="G1103" s="8" t="s">
        <v>184</v>
      </c>
      <c r="H1103" s="26">
        <v>400</v>
      </c>
      <c r="I1103" s="20">
        <v>237</v>
      </c>
      <c r="J1103" s="1" t="s">
        <v>4181</v>
      </c>
      <c r="K1103" s="37" t="s">
        <v>4177</v>
      </c>
      <c r="L1103" s="37"/>
      <c r="M1103" s="37">
        <v>80</v>
      </c>
      <c r="N1103" s="37">
        <v>212.59</v>
      </c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</row>
    <row r="1104" spans="2:57" s="47" customFormat="1" ht="89.25">
      <c r="B1104" s="7" t="s">
        <v>3660</v>
      </c>
      <c r="C1104" s="25" t="s">
        <v>3661</v>
      </c>
      <c r="D1104" s="25" t="s">
        <v>3662</v>
      </c>
      <c r="E1104" s="25" t="s">
        <v>3663</v>
      </c>
      <c r="F1104" s="25" t="s">
        <v>3664</v>
      </c>
      <c r="G1104" s="13" t="s">
        <v>184</v>
      </c>
      <c r="H1104" s="80">
        <v>400</v>
      </c>
      <c r="I1104" s="81">
        <v>320</v>
      </c>
      <c r="J1104" s="1" t="s">
        <v>4344</v>
      </c>
      <c r="K1104" s="37" t="s">
        <v>4177</v>
      </c>
      <c r="L1104" s="37"/>
      <c r="M1104" s="37">
        <v>20</v>
      </c>
      <c r="N1104" s="37">
        <v>320</v>
      </c>
      <c r="O1104" s="13" t="s">
        <v>4270</v>
      </c>
      <c r="P1104" s="13" t="s">
        <v>4177</v>
      </c>
      <c r="Q1104" s="8"/>
      <c r="R1104" s="7">
        <v>800</v>
      </c>
      <c r="S1104" s="53">
        <v>340</v>
      </c>
      <c r="T1104" s="13"/>
      <c r="U1104" s="58"/>
      <c r="V1104" s="53"/>
      <c r="W1104" s="53"/>
      <c r="X1104" s="13"/>
      <c r="Y1104" s="58"/>
      <c r="Z1104" s="53"/>
      <c r="AA1104" s="53"/>
      <c r="AB1104" s="10"/>
      <c r="AC1104" s="10"/>
      <c r="AD1104" s="10"/>
      <c r="AE1104" s="10"/>
    </row>
    <row r="1105" spans="2:57" s="47" customFormat="1" ht="89.25">
      <c r="B1105" s="7" t="s">
        <v>3665</v>
      </c>
      <c r="C1105" s="25" t="s">
        <v>3666</v>
      </c>
      <c r="D1105" s="25" t="s">
        <v>3662</v>
      </c>
      <c r="E1105" s="25" t="s">
        <v>3667</v>
      </c>
      <c r="F1105" s="49" t="s">
        <v>3668</v>
      </c>
      <c r="G1105" s="13" t="s">
        <v>184</v>
      </c>
      <c r="H1105" s="80">
        <v>600</v>
      </c>
      <c r="I1105" s="81">
        <v>280</v>
      </c>
      <c r="J1105" s="1" t="s">
        <v>4344</v>
      </c>
      <c r="K1105" s="37" t="s">
        <v>4177</v>
      </c>
      <c r="L1105" s="37"/>
      <c r="M1105" s="37">
        <v>117</v>
      </c>
      <c r="N1105" s="37">
        <v>280</v>
      </c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</row>
    <row r="1106" spans="2:57" s="47" customFormat="1" ht="51">
      <c r="B1106" s="7" t="s">
        <v>3669</v>
      </c>
      <c r="C1106" s="68" t="s">
        <v>3670</v>
      </c>
      <c r="D1106" s="44" t="s">
        <v>3671</v>
      </c>
      <c r="E1106" s="44" t="s">
        <v>3672</v>
      </c>
      <c r="F1106" s="25" t="s">
        <v>3673</v>
      </c>
      <c r="G1106" s="26" t="s">
        <v>51</v>
      </c>
      <c r="H1106" s="10">
        <v>9</v>
      </c>
      <c r="I1106" s="19">
        <v>314455</v>
      </c>
      <c r="J1106" s="1" t="s">
        <v>4332</v>
      </c>
      <c r="K1106" s="37" t="s">
        <v>4177</v>
      </c>
      <c r="L1106" s="37"/>
      <c r="M1106" s="37">
        <v>2</v>
      </c>
      <c r="N1106" s="37">
        <v>276018</v>
      </c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51"/>
      <c r="AG1106" s="51"/>
      <c r="AH1106" s="51"/>
      <c r="AI1106" s="51"/>
      <c r="AJ1106" s="51"/>
      <c r="AK1106" s="51"/>
      <c r="AL1106" s="51"/>
      <c r="AM1106" s="51"/>
      <c r="AN1106" s="51"/>
      <c r="AO1106" s="51"/>
      <c r="AP1106" s="51"/>
      <c r="AQ1106" s="51"/>
      <c r="AR1106" s="51"/>
      <c r="AS1106" s="51"/>
      <c r="AT1106" s="51"/>
      <c r="AU1106" s="51"/>
      <c r="AV1106" s="51"/>
      <c r="AW1106" s="51"/>
      <c r="AX1106" s="51"/>
      <c r="AY1106" s="51"/>
      <c r="AZ1106" s="51"/>
      <c r="BA1106" s="51"/>
    </row>
    <row r="1107" spans="2:57" s="47" customFormat="1" ht="38.25">
      <c r="B1107" s="7" t="s">
        <v>3674</v>
      </c>
      <c r="C1107" s="25" t="s">
        <v>3675</v>
      </c>
      <c r="D1107" s="62" t="s">
        <v>3676</v>
      </c>
      <c r="E1107" s="25" t="s">
        <v>3677</v>
      </c>
      <c r="F1107" s="25" t="s">
        <v>3678</v>
      </c>
      <c r="G1107" s="13" t="s">
        <v>105</v>
      </c>
      <c r="H1107" s="93">
        <v>15</v>
      </c>
      <c r="I1107" s="74">
        <v>1250</v>
      </c>
      <c r="J1107" s="1"/>
      <c r="K1107" s="37"/>
      <c r="L1107" s="37"/>
      <c r="M1107" s="37"/>
      <c r="N1107" s="37"/>
      <c r="O1107" s="13"/>
      <c r="P1107" s="13"/>
      <c r="Q1107" s="13"/>
      <c r="R1107" s="52"/>
      <c r="S1107" s="52"/>
      <c r="T1107" s="8" t="s">
        <v>4471</v>
      </c>
      <c r="U1107" s="10" t="s">
        <v>4177</v>
      </c>
      <c r="V1107" s="7">
        <v>35</v>
      </c>
      <c r="W1107" s="7">
        <v>1018.6</v>
      </c>
      <c r="X1107" s="13"/>
      <c r="Y1107" s="13"/>
      <c r="Z1107" s="52"/>
      <c r="AA1107" s="52"/>
      <c r="AB1107" s="10"/>
      <c r="AC1107" s="10"/>
      <c r="AD1107" s="10"/>
      <c r="AE1107" s="10"/>
      <c r="AF1107" s="51"/>
      <c r="AG1107" s="51"/>
      <c r="AH1107" s="51"/>
      <c r="AI1107" s="51"/>
      <c r="AJ1107" s="51"/>
      <c r="AK1107" s="51"/>
      <c r="AL1107" s="51"/>
      <c r="AM1107" s="51"/>
      <c r="AN1107" s="51"/>
      <c r="AO1107" s="51"/>
      <c r="AP1107" s="51"/>
      <c r="AQ1107" s="51"/>
      <c r="AR1107" s="51"/>
      <c r="AS1107" s="51"/>
      <c r="AT1107" s="51"/>
      <c r="AU1107" s="51"/>
      <c r="AV1107" s="51"/>
      <c r="AW1107" s="51"/>
      <c r="AX1107" s="51"/>
      <c r="AY1107" s="51"/>
      <c r="AZ1107" s="51"/>
      <c r="BA1107" s="51"/>
      <c r="BB1107" s="128"/>
      <c r="BC1107" s="128"/>
      <c r="BD1107" s="128"/>
      <c r="BE1107" s="128"/>
    </row>
    <row r="1108" spans="2:57" s="47" customFormat="1" ht="25.5">
      <c r="B1108" s="7" t="s">
        <v>3679</v>
      </c>
      <c r="C1108" s="44" t="s">
        <v>3680</v>
      </c>
      <c r="D1108" s="91" t="s">
        <v>3681</v>
      </c>
      <c r="E1108" s="91" t="s">
        <v>3682</v>
      </c>
      <c r="F1108" s="96"/>
      <c r="G1108" s="26" t="s">
        <v>105</v>
      </c>
      <c r="H1108" s="26">
        <v>1500</v>
      </c>
      <c r="I1108" s="20">
        <v>10</v>
      </c>
      <c r="J1108" s="1" t="s">
        <v>4366</v>
      </c>
      <c r="K1108" s="37" t="s">
        <v>4177</v>
      </c>
      <c r="L1108" s="37"/>
      <c r="M1108" s="37">
        <v>6717</v>
      </c>
      <c r="N1108" s="37">
        <v>7.93</v>
      </c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BB1108" s="128"/>
      <c r="BC1108" s="128"/>
      <c r="BD1108" s="128"/>
      <c r="BE1108" s="128"/>
    </row>
    <row r="1109" spans="2:57" s="47" customFormat="1" ht="114.75">
      <c r="B1109" s="7" t="s">
        <v>3683</v>
      </c>
      <c r="C1109" s="25" t="s">
        <v>3684</v>
      </c>
      <c r="D1109" s="25" t="s">
        <v>3685</v>
      </c>
      <c r="E1109" s="25" t="s">
        <v>3686</v>
      </c>
      <c r="F1109" s="25" t="s">
        <v>3687</v>
      </c>
      <c r="G1109" s="8" t="s">
        <v>94</v>
      </c>
      <c r="H1109" s="73">
        <v>85</v>
      </c>
      <c r="I1109" s="20">
        <v>3839.29</v>
      </c>
      <c r="J1109" s="1"/>
      <c r="K1109" s="37"/>
      <c r="L1109" s="37"/>
      <c r="M1109" s="37"/>
      <c r="N1109" s="37"/>
      <c r="O1109" s="8" t="s">
        <v>4277</v>
      </c>
      <c r="P1109" s="8" t="s">
        <v>4191</v>
      </c>
      <c r="Q1109" s="8">
        <v>100</v>
      </c>
      <c r="R1109" s="7">
        <v>50</v>
      </c>
      <c r="S1109" s="7">
        <v>3840</v>
      </c>
      <c r="T1109" s="8"/>
      <c r="U1109" s="10"/>
      <c r="V1109" s="7"/>
      <c r="W1109" s="7"/>
      <c r="X1109" s="8"/>
      <c r="Y1109" s="10"/>
      <c r="Z1109" s="7"/>
      <c r="AA1109" s="7"/>
      <c r="AB1109" s="10"/>
      <c r="AC1109" s="10"/>
      <c r="AD1109" s="10"/>
      <c r="AE1109" s="10"/>
      <c r="AF1109" s="51"/>
      <c r="AG1109" s="51"/>
      <c r="AH1109" s="51"/>
      <c r="AI1109" s="51"/>
      <c r="AJ1109" s="51"/>
      <c r="AK1109" s="51"/>
      <c r="AL1109" s="51"/>
      <c r="AM1109" s="51"/>
      <c r="AN1109" s="51"/>
      <c r="AO1109" s="51"/>
      <c r="AP1109" s="51"/>
      <c r="AQ1109" s="51"/>
      <c r="AR1109" s="51"/>
      <c r="AS1109" s="51"/>
      <c r="AT1109" s="51"/>
      <c r="AU1109" s="51"/>
      <c r="AV1109" s="51"/>
      <c r="AW1109" s="51"/>
      <c r="AX1109" s="51"/>
      <c r="AY1109" s="51"/>
      <c r="AZ1109" s="51"/>
      <c r="BA1109" s="51"/>
    </row>
    <row r="1110" spans="2:57" s="47" customFormat="1" ht="38.25">
      <c r="B1110" s="7" t="s">
        <v>3688</v>
      </c>
      <c r="C1110" s="79" t="s">
        <v>3689</v>
      </c>
      <c r="D1110" s="79" t="s">
        <v>3690</v>
      </c>
      <c r="E1110" s="25" t="s">
        <v>3691</v>
      </c>
      <c r="F1110" s="79" t="s">
        <v>3692</v>
      </c>
      <c r="G1110" s="13" t="s">
        <v>105</v>
      </c>
      <c r="H1110" s="80">
        <v>1000</v>
      </c>
      <c r="I1110" s="81">
        <v>235</v>
      </c>
      <c r="J1110" s="1"/>
      <c r="K1110" s="37"/>
      <c r="L1110" s="37"/>
      <c r="M1110" s="37"/>
      <c r="N1110" s="37"/>
      <c r="O1110" s="13" t="s">
        <v>4440</v>
      </c>
      <c r="P1110" s="13" t="s">
        <v>4191</v>
      </c>
      <c r="Q1110" s="13"/>
      <c r="R1110" s="53">
        <v>1000</v>
      </c>
      <c r="S1110" s="53">
        <v>200</v>
      </c>
      <c r="T1110" s="8" t="s">
        <v>4440</v>
      </c>
      <c r="U1110" s="10" t="s">
        <v>4191</v>
      </c>
      <c r="V1110" s="7">
        <v>200</v>
      </c>
      <c r="W1110" s="7">
        <v>200</v>
      </c>
      <c r="X1110" s="8" t="s">
        <v>4210</v>
      </c>
      <c r="Y1110" s="10"/>
      <c r="Z1110" s="26">
        <v>200</v>
      </c>
      <c r="AA1110" s="7">
        <v>200</v>
      </c>
      <c r="AB1110" s="10"/>
      <c r="AC1110" s="10"/>
      <c r="AD1110" s="10"/>
      <c r="AE1110" s="10"/>
    </row>
    <row r="1111" spans="2:57" s="47" customFormat="1" ht="25.5">
      <c r="B1111" s="7" t="s">
        <v>3693</v>
      </c>
      <c r="C1111" s="25" t="s">
        <v>3694</v>
      </c>
      <c r="D1111" s="25" t="s">
        <v>3695</v>
      </c>
      <c r="E1111" s="25" t="s">
        <v>3696</v>
      </c>
      <c r="F1111" s="25"/>
      <c r="G1111" s="8" t="s">
        <v>1390</v>
      </c>
      <c r="H1111" s="8">
        <v>4</v>
      </c>
      <c r="I1111" s="20">
        <v>1914</v>
      </c>
      <c r="J1111" s="1" t="s">
        <v>4332</v>
      </c>
      <c r="K1111" s="37" t="s">
        <v>4177</v>
      </c>
      <c r="L1111" s="37"/>
      <c r="M1111" s="37">
        <v>2</v>
      </c>
      <c r="N1111" s="37">
        <v>7920.5</v>
      </c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51"/>
      <c r="AG1111" s="51"/>
      <c r="AH1111" s="51"/>
      <c r="AI1111" s="51"/>
      <c r="AJ1111" s="51"/>
      <c r="AK1111" s="51"/>
      <c r="AL1111" s="51"/>
      <c r="AM1111" s="51"/>
      <c r="AN1111" s="51"/>
      <c r="AO1111" s="51"/>
      <c r="AP1111" s="51"/>
      <c r="AQ1111" s="51"/>
      <c r="AR1111" s="51"/>
      <c r="AS1111" s="51"/>
      <c r="AT1111" s="51"/>
      <c r="AU1111" s="51"/>
      <c r="AV1111" s="51"/>
      <c r="AW1111" s="51"/>
      <c r="AX1111" s="51"/>
      <c r="AY1111" s="51"/>
      <c r="AZ1111" s="51"/>
      <c r="BA1111" s="51"/>
    </row>
    <row r="1112" spans="2:57" s="47" customFormat="1" ht="38.25">
      <c r="B1112" s="7" t="s">
        <v>3697</v>
      </c>
      <c r="C1112" s="25" t="s">
        <v>3698</v>
      </c>
      <c r="D1112" s="25" t="s">
        <v>3699</v>
      </c>
      <c r="E1112" s="25" t="s">
        <v>3700</v>
      </c>
      <c r="F1112" s="25" t="s">
        <v>3701</v>
      </c>
      <c r="G1112" s="26" t="s">
        <v>51</v>
      </c>
      <c r="H1112" s="10">
        <v>9</v>
      </c>
      <c r="I1112" s="19">
        <v>3000</v>
      </c>
      <c r="J1112" s="1" t="s">
        <v>4403</v>
      </c>
      <c r="K1112" s="37" t="s">
        <v>4177</v>
      </c>
      <c r="L1112" s="37"/>
      <c r="M1112" s="37">
        <v>4</v>
      </c>
      <c r="N1112" s="37">
        <v>2800</v>
      </c>
      <c r="O1112" s="13" t="s">
        <v>4257</v>
      </c>
      <c r="P1112" s="13" t="s">
        <v>4177</v>
      </c>
      <c r="Q1112" s="13"/>
      <c r="R1112" s="53">
        <v>50</v>
      </c>
      <c r="S1112" s="53">
        <v>1456</v>
      </c>
      <c r="T1112" s="13"/>
      <c r="U1112" s="58"/>
      <c r="V1112" s="53"/>
      <c r="W1112" s="53"/>
      <c r="X1112" s="13"/>
      <c r="Y1112" s="58"/>
      <c r="Z1112" s="53"/>
      <c r="AA1112" s="53"/>
      <c r="AB1112" s="10"/>
      <c r="AC1112" s="10"/>
      <c r="AD1112" s="10"/>
      <c r="AE1112" s="10"/>
      <c r="AF1112" s="51"/>
      <c r="AG1112" s="51"/>
      <c r="AH1112" s="51"/>
      <c r="AI1112" s="51"/>
      <c r="AJ1112" s="51"/>
      <c r="AK1112" s="51"/>
      <c r="AL1112" s="51"/>
      <c r="AM1112" s="51"/>
      <c r="AN1112" s="51"/>
      <c r="AO1112" s="51"/>
      <c r="AP1112" s="51"/>
      <c r="AQ1112" s="51"/>
      <c r="AR1112" s="51"/>
      <c r="AS1112" s="51"/>
      <c r="AT1112" s="51"/>
      <c r="AU1112" s="51"/>
      <c r="AV1112" s="51"/>
      <c r="AW1112" s="51"/>
      <c r="AX1112" s="51"/>
      <c r="AY1112" s="51"/>
      <c r="AZ1112" s="51"/>
      <c r="BA1112" s="51"/>
    </row>
    <row r="1113" spans="2:57" s="47" customFormat="1" ht="38.25">
      <c r="B1113" s="7" t="s">
        <v>3702</v>
      </c>
      <c r="C1113" s="79" t="s">
        <v>3698</v>
      </c>
      <c r="D1113" s="79" t="s">
        <v>3699</v>
      </c>
      <c r="E1113" s="25" t="s">
        <v>3700</v>
      </c>
      <c r="F1113" s="25" t="s">
        <v>3703</v>
      </c>
      <c r="G1113" s="13" t="s">
        <v>105</v>
      </c>
      <c r="H1113" s="80">
        <v>50</v>
      </c>
      <c r="I1113" s="81">
        <v>1250</v>
      </c>
      <c r="J1113" s="1"/>
      <c r="K1113" s="37"/>
      <c r="L1113" s="37"/>
      <c r="M1113" s="37"/>
      <c r="N1113" s="37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</row>
    <row r="1114" spans="2:57" s="47" customFormat="1" ht="25.5">
      <c r="B1114" s="7" t="s">
        <v>3704</v>
      </c>
      <c r="C1114" s="25" t="s">
        <v>3705</v>
      </c>
      <c r="D1114" s="25" t="s">
        <v>3706</v>
      </c>
      <c r="E1114" s="25" t="s">
        <v>3707</v>
      </c>
      <c r="F1114" s="25" t="s">
        <v>3708</v>
      </c>
      <c r="G1114" s="26" t="s">
        <v>51</v>
      </c>
      <c r="H1114" s="10">
        <v>14</v>
      </c>
      <c r="I1114" s="19">
        <v>1146</v>
      </c>
      <c r="J1114" s="1"/>
      <c r="K1114" s="37"/>
      <c r="L1114" s="37"/>
      <c r="M1114" s="37"/>
      <c r="N1114" s="37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51"/>
      <c r="AG1114" s="51"/>
      <c r="AH1114" s="51"/>
      <c r="AI1114" s="51"/>
      <c r="AJ1114" s="51"/>
      <c r="AK1114" s="51"/>
      <c r="AL1114" s="51"/>
      <c r="AM1114" s="51"/>
      <c r="AN1114" s="51"/>
      <c r="AO1114" s="51"/>
      <c r="AP1114" s="51"/>
      <c r="AQ1114" s="51"/>
      <c r="AR1114" s="51"/>
      <c r="AS1114" s="51"/>
      <c r="AT1114" s="51"/>
      <c r="AU1114" s="51"/>
      <c r="AV1114" s="51"/>
      <c r="AW1114" s="51"/>
      <c r="AX1114" s="51"/>
      <c r="AY1114" s="51"/>
      <c r="AZ1114" s="51"/>
      <c r="BA1114" s="51"/>
    </row>
    <row r="1115" spans="2:57" s="47" customFormat="1" ht="25.5">
      <c r="B1115" s="7" t="s">
        <v>3709</v>
      </c>
      <c r="C1115" s="43" t="s">
        <v>3710</v>
      </c>
      <c r="D1115" s="44" t="s">
        <v>3711</v>
      </c>
      <c r="E1115" s="44" t="s">
        <v>846</v>
      </c>
      <c r="F1115" s="25" t="s">
        <v>3712</v>
      </c>
      <c r="G1115" s="26" t="s">
        <v>105</v>
      </c>
      <c r="H1115" s="27">
        <v>5</v>
      </c>
      <c r="I1115" s="20">
        <v>5720</v>
      </c>
      <c r="J1115" s="1"/>
      <c r="K1115" s="37"/>
      <c r="L1115" s="37"/>
      <c r="M1115" s="37"/>
      <c r="N1115" s="37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51"/>
      <c r="AG1115" s="51"/>
      <c r="AH1115" s="51"/>
      <c r="AI1115" s="51"/>
      <c r="AJ1115" s="51"/>
      <c r="AK1115" s="51"/>
      <c r="AL1115" s="51"/>
      <c r="AM1115" s="51"/>
      <c r="AN1115" s="51"/>
      <c r="AO1115" s="51"/>
      <c r="AP1115" s="51"/>
      <c r="AQ1115" s="51"/>
      <c r="AR1115" s="51"/>
      <c r="AS1115" s="51"/>
      <c r="AT1115" s="51"/>
      <c r="AU1115" s="51"/>
      <c r="AV1115" s="51"/>
      <c r="AW1115" s="51"/>
      <c r="AX1115" s="51"/>
      <c r="AY1115" s="51"/>
      <c r="AZ1115" s="51"/>
      <c r="BA1115" s="51"/>
    </row>
    <row r="1116" spans="2:57" s="47" customFormat="1" ht="38.25">
      <c r="B1116" s="7" t="s">
        <v>3713</v>
      </c>
      <c r="C1116" s="25" t="s">
        <v>3714</v>
      </c>
      <c r="D1116" s="25" t="s">
        <v>3715</v>
      </c>
      <c r="E1116" s="44" t="s">
        <v>3716</v>
      </c>
      <c r="F1116" s="25" t="s">
        <v>3717</v>
      </c>
      <c r="G1116" s="26" t="s">
        <v>51</v>
      </c>
      <c r="H1116" s="10">
        <v>2</v>
      </c>
      <c r="I1116" s="19">
        <v>317815</v>
      </c>
      <c r="J1116" s="1" t="s">
        <v>4404</v>
      </c>
      <c r="K1116" s="37" t="s">
        <v>4177</v>
      </c>
      <c r="L1116" s="37"/>
      <c r="M1116" s="37">
        <v>2</v>
      </c>
      <c r="N1116" s="37">
        <v>297024</v>
      </c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51"/>
      <c r="AG1116" s="51"/>
      <c r="AH1116" s="51"/>
      <c r="AI1116" s="51"/>
      <c r="AJ1116" s="51"/>
      <c r="AK1116" s="51"/>
      <c r="AL1116" s="51"/>
      <c r="AM1116" s="51"/>
      <c r="AN1116" s="51"/>
      <c r="AO1116" s="51"/>
      <c r="AP1116" s="51"/>
      <c r="AQ1116" s="51"/>
      <c r="AR1116" s="51"/>
      <c r="AS1116" s="51"/>
      <c r="AT1116" s="51"/>
      <c r="AU1116" s="51"/>
      <c r="AV1116" s="51"/>
      <c r="AW1116" s="51"/>
      <c r="AX1116" s="51"/>
      <c r="AY1116" s="51"/>
      <c r="AZ1116" s="51"/>
      <c r="BA1116" s="51"/>
    </row>
    <row r="1117" spans="2:57" s="47" customFormat="1" ht="38.25">
      <c r="B1117" s="7" t="s">
        <v>3718</v>
      </c>
      <c r="C1117" s="25" t="s">
        <v>3714</v>
      </c>
      <c r="D1117" s="25" t="s">
        <v>3715</v>
      </c>
      <c r="E1117" s="44" t="s">
        <v>3716</v>
      </c>
      <c r="F1117" s="25" t="s">
        <v>3719</v>
      </c>
      <c r="G1117" s="26" t="s">
        <v>51</v>
      </c>
      <c r="H1117" s="10">
        <v>2</v>
      </c>
      <c r="I1117" s="19">
        <v>250585</v>
      </c>
      <c r="J1117" s="1" t="s">
        <v>4404</v>
      </c>
      <c r="K1117" s="37" t="s">
        <v>4177</v>
      </c>
      <c r="L1117" s="37"/>
      <c r="M1117" s="37">
        <v>2</v>
      </c>
      <c r="N1117" s="37">
        <v>234192</v>
      </c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51"/>
      <c r="AG1117" s="51"/>
      <c r="AH1117" s="51"/>
      <c r="AI1117" s="51"/>
      <c r="AJ1117" s="51"/>
      <c r="AK1117" s="51"/>
      <c r="AL1117" s="51"/>
      <c r="AM1117" s="51"/>
      <c r="AN1117" s="51"/>
      <c r="AO1117" s="51"/>
      <c r="AP1117" s="51"/>
      <c r="AQ1117" s="51"/>
      <c r="AR1117" s="51"/>
      <c r="AS1117" s="51"/>
      <c r="AT1117" s="51"/>
      <c r="AU1117" s="51"/>
      <c r="AV1117" s="51"/>
      <c r="AW1117" s="51"/>
      <c r="AX1117" s="51"/>
      <c r="AY1117" s="51"/>
      <c r="AZ1117" s="51"/>
      <c r="BA1117" s="51"/>
    </row>
    <row r="1118" spans="2:57" s="47" customFormat="1" ht="38.25">
      <c r="B1118" s="7" t="s">
        <v>3720</v>
      </c>
      <c r="C1118" s="25" t="s">
        <v>3714</v>
      </c>
      <c r="D1118" s="25" t="s">
        <v>3715</v>
      </c>
      <c r="E1118" s="44" t="s">
        <v>3716</v>
      </c>
      <c r="F1118" s="25" t="s">
        <v>3721</v>
      </c>
      <c r="G1118" s="26" t="s">
        <v>51</v>
      </c>
      <c r="H1118" s="10">
        <v>2</v>
      </c>
      <c r="I1118" s="19">
        <v>262809</v>
      </c>
      <c r="J1118" s="1" t="s">
        <v>4404</v>
      </c>
      <c r="K1118" s="37" t="s">
        <v>4177</v>
      </c>
      <c r="L1118" s="37"/>
      <c r="M1118" s="37">
        <v>2</v>
      </c>
      <c r="N1118" s="37">
        <v>245616</v>
      </c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51"/>
      <c r="AG1118" s="51"/>
      <c r="AH1118" s="51"/>
      <c r="AI1118" s="51"/>
      <c r="AJ1118" s="51"/>
      <c r="AK1118" s="51"/>
      <c r="AL1118" s="51"/>
      <c r="AM1118" s="51"/>
      <c r="AN1118" s="51"/>
      <c r="AO1118" s="51"/>
      <c r="AP1118" s="51"/>
      <c r="AQ1118" s="51"/>
      <c r="AR1118" s="51"/>
      <c r="AS1118" s="51"/>
      <c r="AT1118" s="51"/>
      <c r="AU1118" s="51"/>
      <c r="AV1118" s="51"/>
      <c r="AW1118" s="51"/>
      <c r="AX1118" s="51"/>
      <c r="AY1118" s="51"/>
      <c r="AZ1118" s="51"/>
      <c r="BA1118" s="51"/>
    </row>
    <row r="1119" spans="2:57" s="47" customFormat="1" ht="38.25">
      <c r="B1119" s="7" t="s">
        <v>3722</v>
      </c>
      <c r="C1119" s="25" t="s">
        <v>3714</v>
      </c>
      <c r="D1119" s="25" t="s">
        <v>3715</v>
      </c>
      <c r="E1119" s="44" t="s">
        <v>3716</v>
      </c>
      <c r="F1119" s="25" t="s">
        <v>3723</v>
      </c>
      <c r="G1119" s="26" t="s">
        <v>51</v>
      </c>
      <c r="H1119" s="10">
        <v>2</v>
      </c>
      <c r="I1119" s="19">
        <v>293368</v>
      </c>
      <c r="J1119" s="1" t="s">
        <v>4404</v>
      </c>
      <c r="K1119" s="37" t="s">
        <v>4177</v>
      </c>
      <c r="L1119" s="37"/>
      <c r="M1119" s="37">
        <v>2</v>
      </c>
      <c r="N1119" s="37">
        <v>274176</v>
      </c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51"/>
      <c r="AG1119" s="51"/>
      <c r="AH1119" s="51"/>
      <c r="AI1119" s="51"/>
      <c r="AJ1119" s="51"/>
      <c r="AK1119" s="51"/>
      <c r="AL1119" s="51"/>
      <c r="AM1119" s="51"/>
      <c r="AN1119" s="51"/>
      <c r="AO1119" s="51"/>
      <c r="AP1119" s="51"/>
      <c r="AQ1119" s="51"/>
      <c r="AR1119" s="51"/>
      <c r="AS1119" s="51"/>
      <c r="AT1119" s="51"/>
      <c r="AU1119" s="51"/>
      <c r="AV1119" s="51"/>
      <c r="AW1119" s="51"/>
      <c r="AX1119" s="51"/>
      <c r="AY1119" s="51"/>
      <c r="AZ1119" s="51"/>
      <c r="BA1119" s="51"/>
    </row>
    <row r="1120" spans="2:57" s="47" customFormat="1" ht="38.25">
      <c r="B1120" s="7" t="s">
        <v>3724</v>
      </c>
      <c r="C1120" s="44" t="s">
        <v>3725</v>
      </c>
      <c r="D1120" s="83" t="s">
        <v>3726</v>
      </c>
      <c r="E1120" s="91" t="s">
        <v>3727</v>
      </c>
      <c r="F1120" s="44" t="s">
        <v>3728</v>
      </c>
      <c r="G1120" s="26" t="s">
        <v>158</v>
      </c>
      <c r="H1120" s="26">
        <v>60</v>
      </c>
      <c r="I1120" s="20">
        <v>3130</v>
      </c>
      <c r="J1120" s="1" t="s">
        <v>4405</v>
      </c>
      <c r="K1120" s="37" t="s">
        <v>4177</v>
      </c>
      <c r="L1120" s="37"/>
      <c r="M1120" s="37">
        <v>60</v>
      </c>
      <c r="N1120" s="37">
        <v>2910.9</v>
      </c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BB1120" s="40"/>
      <c r="BC1120" s="40"/>
      <c r="BD1120" s="40"/>
      <c r="BE1120" s="40"/>
    </row>
    <row r="1121" spans="2:57" s="47" customFormat="1" ht="51">
      <c r="B1121" s="7" t="s">
        <v>3729</v>
      </c>
      <c r="C1121" s="44" t="s">
        <v>3730</v>
      </c>
      <c r="D1121" s="44" t="s">
        <v>3726</v>
      </c>
      <c r="E1121" s="44" t="s">
        <v>3731</v>
      </c>
      <c r="F1121" s="44" t="s">
        <v>3732</v>
      </c>
      <c r="G1121" s="7" t="s">
        <v>125</v>
      </c>
      <c r="H1121" s="7">
        <v>3000</v>
      </c>
      <c r="I1121" s="19">
        <v>404</v>
      </c>
      <c r="J1121" s="1" t="s">
        <v>4406</v>
      </c>
      <c r="K1121" s="37" t="s">
        <v>4177</v>
      </c>
      <c r="L1121" s="37"/>
      <c r="M1121" s="37">
        <v>440</v>
      </c>
      <c r="N1121" s="37">
        <v>308.85000000000002</v>
      </c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BB1121" s="40"/>
      <c r="BC1121" s="40"/>
      <c r="BD1121" s="40"/>
      <c r="BE1121" s="40"/>
    </row>
    <row r="1122" spans="2:57" s="47" customFormat="1" ht="25.5">
      <c r="B1122" s="7" t="s">
        <v>3733</v>
      </c>
      <c r="C1122" s="43" t="s">
        <v>3734</v>
      </c>
      <c r="D1122" s="44" t="s">
        <v>3735</v>
      </c>
      <c r="E1122" s="44" t="s">
        <v>846</v>
      </c>
      <c r="F1122" s="25" t="s">
        <v>3736</v>
      </c>
      <c r="G1122" s="26" t="s">
        <v>105</v>
      </c>
      <c r="H1122" s="75">
        <v>5</v>
      </c>
      <c r="I1122" s="74">
        <v>4500</v>
      </c>
      <c r="J1122" s="1" t="s">
        <v>4388</v>
      </c>
      <c r="K1122" s="37" t="s">
        <v>4177</v>
      </c>
      <c r="L1122" s="37"/>
      <c r="M1122" s="37">
        <v>20</v>
      </c>
      <c r="N1122" s="37">
        <v>3517.5</v>
      </c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51"/>
      <c r="AG1122" s="51"/>
      <c r="AH1122" s="51"/>
      <c r="AI1122" s="51"/>
      <c r="AJ1122" s="51"/>
      <c r="AK1122" s="51"/>
      <c r="AL1122" s="51"/>
      <c r="AM1122" s="51"/>
      <c r="AN1122" s="51"/>
      <c r="AO1122" s="51"/>
      <c r="AP1122" s="51"/>
      <c r="AQ1122" s="51"/>
      <c r="AR1122" s="51"/>
      <c r="AS1122" s="51"/>
      <c r="AT1122" s="51"/>
      <c r="AU1122" s="51"/>
      <c r="AV1122" s="51"/>
      <c r="AW1122" s="51"/>
      <c r="AX1122" s="51"/>
      <c r="AY1122" s="51"/>
      <c r="AZ1122" s="51"/>
      <c r="BA1122" s="51"/>
      <c r="BB1122" s="51"/>
      <c r="BC1122" s="51"/>
      <c r="BD1122" s="51"/>
      <c r="BE1122" s="51"/>
    </row>
    <row r="1123" spans="2:57" s="47" customFormat="1" ht="51">
      <c r="B1123" s="7" t="s">
        <v>3737</v>
      </c>
      <c r="C1123" s="25" t="s">
        <v>3738</v>
      </c>
      <c r="D1123" s="25" t="s">
        <v>3739</v>
      </c>
      <c r="E1123" s="44" t="s">
        <v>3740</v>
      </c>
      <c r="F1123" s="62" t="s">
        <v>3741</v>
      </c>
      <c r="G1123" s="11" t="s">
        <v>105</v>
      </c>
      <c r="H1123" s="8">
        <v>5</v>
      </c>
      <c r="I1123" s="20">
        <v>28170</v>
      </c>
      <c r="J1123" s="1" t="s">
        <v>4407</v>
      </c>
      <c r="K1123" s="37" t="s">
        <v>4177</v>
      </c>
      <c r="L1123" s="37"/>
      <c r="M1123" s="37">
        <v>5</v>
      </c>
      <c r="N1123" s="37">
        <v>26325.89</v>
      </c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28"/>
      <c r="AG1123" s="128"/>
      <c r="AH1123" s="128"/>
      <c r="AI1123" s="128"/>
      <c r="AJ1123" s="128"/>
      <c r="AK1123" s="128"/>
      <c r="AL1123" s="128"/>
      <c r="AM1123" s="128"/>
      <c r="AN1123" s="128"/>
      <c r="AO1123" s="128"/>
      <c r="AP1123" s="128"/>
      <c r="AQ1123" s="128"/>
      <c r="AR1123" s="128"/>
      <c r="AS1123" s="128"/>
      <c r="AT1123" s="128"/>
      <c r="AU1123" s="128"/>
      <c r="AV1123" s="128"/>
      <c r="AW1123" s="128"/>
      <c r="AX1123" s="128"/>
      <c r="AY1123" s="128"/>
      <c r="AZ1123" s="128"/>
      <c r="BA1123" s="128"/>
      <c r="BB1123" s="128"/>
      <c r="BC1123" s="128"/>
      <c r="BD1123" s="128"/>
      <c r="BE1123" s="128"/>
    </row>
    <row r="1124" spans="2:57" s="47" customFormat="1" ht="102">
      <c r="B1124" s="7" t="s">
        <v>3742</v>
      </c>
      <c r="C1124" s="54" t="s">
        <v>3743</v>
      </c>
      <c r="D1124" s="25" t="s">
        <v>3744</v>
      </c>
      <c r="E1124" s="25" t="s">
        <v>3745</v>
      </c>
      <c r="F1124" s="54" t="s">
        <v>3746</v>
      </c>
      <c r="G1124" s="13" t="s">
        <v>125</v>
      </c>
      <c r="H1124" s="80">
        <v>4000</v>
      </c>
      <c r="I1124" s="81">
        <v>515.87</v>
      </c>
      <c r="J1124" s="1" t="s">
        <v>4408</v>
      </c>
      <c r="K1124" s="37" t="s">
        <v>4177</v>
      </c>
      <c r="L1124" s="37"/>
      <c r="M1124" s="37">
        <v>1173.7</v>
      </c>
      <c r="N1124" s="37">
        <v>493.33</v>
      </c>
      <c r="O1124" s="8"/>
      <c r="P1124" s="8"/>
      <c r="Q1124" s="8"/>
      <c r="R1124" s="7"/>
      <c r="S1124" s="7"/>
      <c r="T1124" s="8" t="s">
        <v>4473</v>
      </c>
      <c r="U1124" s="10" t="s">
        <v>4177</v>
      </c>
      <c r="V1124" s="7">
        <v>1560</v>
      </c>
      <c r="W1124" s="7">
        <v>350</v>
      </c>
      <c r="X1124" s="13" t="s">
        <v>4475</v>
      </c>
      <c r="Y1124" s="10"/>
      <c r="Z1124" s="52">
        <v>2420</v>
      </c>
      <c r="AA1124" s="52">
        <v>534.08000000000004</v>
      </c>
      <c r="AB1124" s="10"/>
      <c r="AC1124" s="10"/>
      <c r="AD1124" s="10"/>
      <c r="AE1124" s="10"/>
    </row>
    <row r="1125" spans="2:57" s="47" customFormat="1" ht="102">
      <c r="B1125" s="7" t="s">
        <v>3747</v>
      </c>
      <c r="C1125" s="54" t="s">
        <v>3748</v>
      </c>
      <c r="D1125" s="25" t="s">
        <v>3744</v>
      </c>
      <c r="E1125" s="25" t="s">
        <v>3749</v>
      </c>
      <c r="F1125" s="54" t="s">
        <v>3750</v>
      </c>
      <c r="G1125" s="13" t="s">
        <v>125</v>
      </c>
      <c r="H1125" s="80">
        <v>2000</v>
      </c>
      <c r="I1125" s="81">
        <v>515.87</v>
      </c>
      <c r="J1125" s="1" t="s">
        <v>4408</v>
      </c>
      <c r="K1125" s="37" t="s">
        <v>4177</v>
      </c>
      <c r="L1125" s="37"/>
      <c r="M1125" s="37">
        <v>132.19999999999999</v>
      </c>
      <c r="N1125" s="37">
        <v>401.73</v>
      </c>
      <c r="O1125" s="8"/>
      <c r="P1125" s="8"/>
      <c r="Q1125" s="8"/>
      <c r="R1125" s="7"/>
      <c r="S1125" s="7"/>
      <c r="T1125" s="8" t="s">
        <v>4473</v>
      </c>
      <c r="U1125" s="10" t="s">
        <v>4177</v>
      </c>
      <c r="V1125" s="7">
        <v>800</v>
      </c>
      <c r="W1125" s="7">
        <v>350</v>
      </c>
      <c r="X1125" s="13" t="s">
        <v>4475</v>
      </c>
      <c r="Y1125" s="10"/>
      <c r="Z1125" s="52">
        <v>920</v>
      </c>
      <c r="AA1125" s="53">
        <v>534.08000000000004</v>
      </c>
      <c r="AB1125" s="10"/>
      <c r="AC1125" s="10"/>
      <c r="AD1125" s="10"/>
      <c r="AE1125" s="10"/>
    </row>
    <row r="1126" spans="2:57" s="47" customFormat="1" ht="63.75">
      <c r="B1126" s="7" t="s">
        <v>3751</v>
      </c>
      <c r="C1126" s="105" t="s">
        <v>3752</v>
      </c>
      <c r="D1126" s="25" t="s">
        <v>3744</v>
      </c>
      <c r="E1126" s="25" t="s">
        <v>3753</v>
      </c>
      <c r="F1126" s="54" t="s">
        <v>3754</v>
      </c>
      <c r="G1126" s="13" t="s">
        <v>125</v>
      </c>
      <c r="H1126" s="80">
        <v>4000</v>
      </c>
      <c r="I1126" s="81">
        <v>515.87</v>
      </c>
      <c r="J1126" s="1" t="s">
        <v>4408</v>
      </c>
      <c r="K1126" s="37" t="s">
        <v>4177</v>
      </c>
      <c r="L1126" s="37"/>
      <c r="M1126" s="37">
        <v>875.4</v>
      </c>
      <c r="N1126" s="37">
        <v>487.53</v>
      </c>
      <c r="O1126" s="8"/>
      <c r="P1126" s="8"/>
      <c r="Q1126" s="8"/>
      <c r="R1126" s="7"/>
      <c r="S1126" s="7"/>
      <c r="T1126" s="8" t="s">
        <v>4473</v>
      </c>
      <c r="U1126" s="10" t="s">
        <v>4177</v>
      </c>
      <c r="V1126" s="7">
        <v>2000</v>
      </c>
      <c r="W1126" s="7">
        <v>350</v>
      </c>
      <c r="X1126" s="13" t="s">
        <v>4474</v>
      </c>
      <c r="Y1126" s="10"/>
      <c r="Z1126" s="52">
        <v>2000</v>
      </c>
      <c r="AA1126" s="53">
        <v>534.08000000000004</v>
      </c>
      <c r="AB1126" s="10"/>
      <c r="AC1126" s="10"/>
      <c r="AD1126" s="10"/>
      <c r="AE1126" s="10"/>
    </row>
    <row r="1127" spans="2:57" s="47" customFormat="1" ht="63.75">
      <c r="B1127" s="7" t="s">
        <v>3755</v>
      </c>
      <c r="C1127" s="105" t="s">
        <v>3756</v>
      </c>
      <c r="D1127" s="25" t="s">
        <v>3744</v>
      </c>
      <c r="E1127" s="25" t="s">
        <v>3757</v>
      </c>
      <c r="F1127" s="54" t="s">
        <v>3758</v>
      </c>
      <c r="G1127" s="13" t="s">
        <v>125</v>
      </c>
      <c r="H1127" s="80">
        <v>3000</v>
      </c>
      <c r="I1127" s="81">
        <v>515.87</v>
      </c>
      <c r="J1127" s="1" t="s">
        <v>4408</v>
      </c>
      <c r="K1127" s="37" t="s">
        <v>4177</v>
      </c>
      <c r="L1127" s="37"/>
      <c r="M1127" s="37">
        <v>1269.0999999999999</v>
      </c>
      <c r="N1127" s="37">
        <v>488.67</v>
      </c>
      <c r="O1127" s="8"/>
      <c r="P1127" s="8"/>
      <c r="Q1127" s="8"/>
      <c r="R1127" s="7"/>
      <c r="S1127" s="7"/>
      <c r="T1127" s="8" t="s">
        <v>4473</v>
      </c>
      <c r="U1127" s="10" t="s">
        <v>4177</v>
      </c>
      <c r="V1127" s="7"/>
      <c r="W1127" s="7"/>
      <c r="X1127" s="13" t="s">
        <v>4476</v>
      </c>
      <c r="Y1127" s="10"/>
      <c r="Z1127" s="53">
        <v>900</v>
      </c>
      <c r="AA1127" s="53">
        <v>534.08000000000004</v>
      </c>
      <c r="AB1127" s="10"/>
      <c r="AC1127" s="10"/>
      <c r="AD1127" s="10"/>
      <c r="AE1127" s="10"/>
    </row>
    <row r="1128" spans="2:57" s="47" customFormat="1" ht="63.75">
      <c r="B1128" s="7" t="s">
        <v>3759</v>
      </c>
      <c r="C1128" s="54" t="s">
        <v>3760</v>
      </c>
      <c r="D1128" s="25" t="s">
        <v>3744</v>
      </c>
      <c r="E1128" s="25" t="s">
        <v>3761</v>
      </c>
      <c r="F1128" s="54" t="s">
        <v>3762</v>
      </c>
      <c r="G1128" s="13" t="s">
        <v>125</v>
      </c>
      <c r="H1128" s="80">
        <v>3000</v>
      </c>
      <c r="I1128" s="81">
        <v>515.87</v>
      </c>
      <c r="J1128" s="1" t="s">
        <v>4408</v>
      </c>
      <c r="K1128" s="37" t="s">
        <v>4177</v>
      </c>
      <c r="L1128" s="37"/>
      <c r="M1128" s="37">
        <v>628.20000000000005</v>
      </c>
      <c r="N1128" s="37">
        <v>471.92</v>
      </c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</row>
    <row r="1129" spans="2:57" s="47" customFormat="1" ht="63.75">
      <c r="B1129" s="7" t="s">
        <v>3763</v>
      </c>
      <c r="C1129" s="54" t="s">
        <v>3764</v>
      </c>
      <c r="D1129" s="25" t="s">
        <v>3744</v>
      </c>
      <c r="E1129" s="25" t="s">
        <v>3765</v>
      </c>
      <c r="F1129" s="54" t="s">
        <v>3766</v>
      </c>
      <c r="G1129" s="13" t="s">
        <v>125</v>
      </c>
      <c r="H1129" s="80">
        <v>3000</v>
      </c>
      <c r="I1129" s="81">
        <v>515.87</v>
      </c>
      <c r="J1129" s="1" t="s">
        <v>4408</v>
      </c>
      <c r="K1129" s="37" t="s">
        <v>4177</v>
      </c>
      <c r="L1129" s="37"/>
      <c r="M1129" s="37">
        <v>590.20000000000005</v>
      </c>
      <c r="N1129" s="37">
        <v>499.9</v>
      </c>
      <c r="O1129" s="13" t="s">
        <v>4472</v>
      </c>
      <c r="P1129" s="13" t="s">
        <v>4177</v>
      </c>
      <c r="Q1129" s="13"/>
      <c r="R1129" s="26">
        <v>310.5</v>
      </c>
      <c r="S1129" s="26">
        <f>1295/2.7</f>
        <v>479.62962962962962</v>
      </c>
      <c r="T1129" s="8" t="s">
        <v>4473</v>
      </c>
      <c r="U1129" s="10" t="s">
        <v>4177</v>
      </c>
      <c r="V1129" s="7"/>
      <c r="W1129" s="7"/>
      <c r="X1129" s="13" t="s">
        <v>4474</v>
      </c>
      <c r="Y1129" s="10"/>
      <c r="Z1129" s="52">
        <v>1000</v>
      </c>
      <c r="AA1129" s="7" t="s">
        <v>519</v>
      </c>
      <c r="AB1129" s="10"/>
      <c r="AC1129" s="10"/>
      <c r="AD1129" s="10"/>
      <c r="AE1129" s="10"/>
    </row>
    <row r="1130" spans="2:57" s="47" customFormat="1" ht="63.75">
      <c r="B1130" s="7" t="s">
        <v>3767</v>
      </c>
      <c r="C1130" s="54" t="s">
        <v>3768</v>
      </c>
      <c r="D1130" s="25" t="s">
        <v>3744</v>
      </c>
      <c r="E1130" s="25" t="s">
        <v>3769</v>
      </c>
      <c r="F1130" s="54" t="s">
        <v>3770</v>
      </c>
      <c r="G1130" s="13" t="s">
        <v>125</v>
      </c>
      <c r="H1130" s="80">
        <v>2000</v>
      </c>
      <c r="I1130" s="81">
        <v>515.87</v>
      </c>
      <c r="J1130" s="1" t="s">
        <v>4408</v>
      </c>
      <c r="K1130" s="37" t="s">
        <v>4177</v>
      </c>
      <c r="L1130" s="37"/>
      <c r="M1130" s="37">
        <v>382.8</v>
      </c>
      <c r="N1130" s="37">
        <v>515.87</v>
      </c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</row>
    <row r="1131" spans="2:57" s="47" customFormat="1" ht="63.75">
      <c r="B1131" s="7" t="s">
        <v>3771</v>
      </c>
      <c r="C1131" s="105" t="s">
        <v>3772</v>
      </c>
      <c r="D1131" s="25" t="s">
        <v>3744</v>
      </c>
      <c r="E1131" s="25" t="s">
        <v>3773</v>
      </c>
      <c r="F1131" s="54" t="s">
        <v>3774</v>
      </c>
      <c r="G1131" s="13" t="s">
        <v>125</v>
      </c>
      <c r="H1131" s="80">
        <v>2000</v>
      </c>
      <c r="I1131" s="81">
        <v>515.87</v>
      </c>
      <c r="J1131" s="1" t="s">
        <v>4408</v>
      </c>
      <c r="K1131" s="37" t="s">
        <v>4177</v>
      </c>
      <c r="L1131" s="37"/>
      <c r="M1131" s="37">
        <v>394.7</v>
      </c>
      <c r="N1131" s="37">
        <v>484.85</v>
      </c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</row>
    <row r="1132" spans="2:57" s="47" customFormat="1" ht="63.75">
      <c r="B1132" s="7" t="s">
        <v>3775</v>
      </c>
      <c r="C1132" s="105" t="s">
        <v>3776</v>
      </c>
      <c r="D1132" s="25" t="s">
        <v>3744</v>
      </c>
      <c r="E1132" s="25" t="s">
        <v>3777</v>
      </c>
      <c r="F1132" s="54" t="s">
        <v>3778</v>
      </c>
      <c r="G1132" s="13" t="s">
        <v>125</v>
      </c>
      <c r="H1132" s="80">
        <v>3000</v>
      </c>
      <c r="I1132" s="81">
        <v>515.87</v>
      </c>
      <c r="J1132" s="1" t="s">
        <v>4408</v>
      </c>
      <c r="K1132" s="37" t="s">
        <v>4177</v>
      </c>
      <c r="L1132" s="37"/>
      <c r="M1132" s="37">
        <v>680.8</v>
      </c>
      <c r="N1132" s="37">
        <v>489.13</v>
      </c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</row>
    <row r="1133" spans="2:57" s="47" customFormat="1" ht="38.25">
      <c r="B1133" s="7" t="s">
        <v>3779</v>
      </c>
      <c r="C1133" s="105" t="s">
        <v>3780</v>
      </c>
      <c r="D1133" s="25" t="s">
        <v>3781</v>
      </c>
      <c r="E1133" s="25" t="s">
        <v>3781</v>
      </c>
      <c r="F1133" s="25" t="s">
        <v>3782</v>
      </c>
      <c r="G1133" s="13" t="s">
        <v>125</v>
      </c>
      <c r="H1133" s="80">
        <v>2000</v>
      </c>
      <c r="I1133" s="81">
        <v>490</v>
      </c>
      <c r="J1133" s="1"/>
      <c r="K1133" s="37"/>
      <c r="L1133" s="37"/>
      <c r="M1133" s="37"/>
      <c r="N1133" s="37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</row>
    <row r="1134" spans="2:57" s="51" customFormat="1" ht="76.5">
      <c r="B1134" s="7" t="s">
        <v>3783</v>
      </c>
      <c r="C1134" s="113" t="s">
        <v>3784</v>
      </c>
      <c r="D1134" s="113" t="s">
        <v>3785</v>
      </c>
      <c r="E1134" s="231" t="s">
        <v>3786</v>
      </c>
      <c r="F1134" s="44" t="s">
        <v>3787</v>
      </c>
      <c r="G1134" s="26" t="s">
        <v>158</v>
      </c>
      <c r="H1134" s="73">
        <v>6</v>
      </c>
      <c r="I1134" s="20">
        <v>273</v>
      </c>
      <c r="J1134" s="1" t="s">
        <v>4296</v>
      </c>
      <c r="K1134" s="37" t="s">
        <v>4177</v>
      </c>
      <c r="L1134" s="37"/>
      <c r="M1134" s="37">
        <v>0.9</v>
      </c>
      <c r="N1134" s="37">
        <v>377.02</v>
      </c>
      <c r="O1134" s="11" t="s">
        <v>4296</v>
      </c>
      <c r="P1134" s="8" t="s">
        <v>4177</v>
      </c>
      <c r="Q1134" s="8"/>
      <c r="R1134" s="26">
        <v>7.2</v>
      </c>
      <c r="S1134" s="26">
        <v>211</v>
      </c>
      <c r="T1134" s="8"/>
      <c r="U1134" s="10"/>
      <c r="V1134" s="7"/>
      <c r="W1134" s="7"/>
      <c r="X1134" s="8"/>
      <c r="Y1134" s="10"/>
      <c r="Z1134" s="7"/>
      <c r="AA1134" s="7"/>
      <c r="AB1134" s="10"/>
      <c r="AC1134" s="10"/>
      <c r="AD1134" s="10"/>
      <c r="AE1134" s="10"/>
    </row>
    <row r="1135" spans="2:57" s="51" customFormat="1" ht="25.5">
      <c r="B1135" s="7" t="s">
        <v>3788</v>
      </c>
      <c r="C1135" s="25" t="s">
        <v>3789</v>
      </c>
      <c r="D1135" s="25" t="s">
        <v>3790</v>
      </c>
      <c r="E1135" s="83" t="s">
        <v>3791</v>
      </c>
      <c r="F1135" s="232" t="s">
        <v>3792</v>
      </c>
      <c r="G1135" s="233" t="s">
        <v>3793</v>
      </c>
      <c r="H1135" s="73">
        <v>11520</v>
      </c>
      <c r="I1135" s="20">
        <v>14</v>
      </c>
      <c r="J1135" s="1" t="s">
        <v>4409</v>
      </c>
      <c r="K1135" s="37" t="s">
        <v>4177</v>
      </c>
      <c r="L1135" s="37"/>
      <c r="M1135" s="37">
        <v>1632</v>
      </c>
      <c r="N1135" s="37">
        <v>0.93</v>
      </c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</row>
    <row r="1136" spans="2:57" s="51" customFormat="1" ht="25.5">
      <c r="B1136" s="7" t="s">
        <v>3794</v>
      </c>
      <c r="C1136" s="103" t="s">
        <v>3795</v>
      </c>
      <c r="D1136" s="103" t="s">
        <v>3796</v>
      </c>
      <c r="E1136" s="83" t="s">
        <v>3797</v>
      </c>
      <c r="F1136" s="54" t="s">
        <v>190</v>
      </c>
      <c r="G1136" s="13" t="s">
        <v>1137</v>
      </c>
      <c r="H1136" s="73">
        <v>1000</v>
      </c>
      <c r="I1136" s="20">
        <v>45</v>
      </c>
      <c r="J1136" s="1" t="s">
        <v>4298</v>
      </c>
      <c r="K1136" s="37" t="s">
        <v>4177</v>
      </c>
      <c r="L1136" s="37"/>
      <c r="M1136" s="37">
        <v>528</v>
      </c>
      <c r="N1136" s="37">
        <v>29.47</v>
      </c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</row>
    <row r="1137" spans="2:31" s="51" customFormat="1" ht="51">
      <c r="B1137" s="7" t="s">
        <v>3798</v>
      </c>
      <c r="C1137" s="234" t="s">
        <v>3799</v>
      </c>
      <c r="D1137" s="234" t="s">
        <v>3800</v>
      </c>
      <c r="E1137" s="235" t="s">
        <v>3801</v>
      </c>
      <c r="F1137" s="234" t="s">
        <v>3802</v>
      </c>
      <c r="G1137" s="26" t="s">
        <v>158</v>
      </c>
      <c r="H1137" s="73">
        <v>90</v>
      </c>
      <c r="I1137" s="20">
        <v>630</v>
      </c>
      <c r="J1137" s="1" t="s">
        <v>4410</v>
      </c>
      <c r="K1137" s="37" t="s">
        <v>4177</v>
      </c>
      <c r="L1137" s="37"/>
      <c r="M1137" s="37">
        <v>5.5</v>
      </c>
      <c r="N1137" s="37">
        <v>500</v>
      </c>
      <c r="O1137" s="8" t="s">
        <v>4477</v>
      </c>
      <c r="P1137" s="8" t="s">
        <v>4177</v>
      </c>
      <c r="Q1137" s="8"/>
      <c r="R1137" s="7">
        <v>154</v>
      </c>
      <c r="S1137" s="7">
        <v>455</v>
      </c>
      <c r="T1137" s="8"/>
      <c r="U1137" s="10"/>
      <c r="V1137" s="7"/>
      <c r="W1137" s="7"/>
      <c r="X1137" s="8"/>
      <c r="Y1137" s="10"/>
      <c r="Z1137" s="7"/>
      <c r="AA1137" s="7"/>
      <c r="AB1137" s="10"/>
      <c r="AC1137" s="10"/>
      <c r="AD1137" s="10"/>
      <c r="AE1137" s="10"/>
    </row>
    <row r="1138" spans="2:31" s="51" customFormat="1" ht="25.5">
      <c r="B1138" s="7" t="s">
        <v>3803</v>
      </c>
      <c r="C1138" s="25" t="s">
        <v>3804</v>
      </c>
      <c r="D1138" s="232" t="s">
        <v>3800</v>
      </c>
      <c r="E1138" s="83" t="s">
        <v>3805</v>
      </c>
      <c r="F1138" s="232" t="s">
        <v>3806</v>
      </c>
      <c r="G1138" s="26" t="s">
        <v>853</v>
      </c>
      <c r="H1138" s="73">
        <v>600</v>
      </c>
      <c r="I1138" s="20">
        <v>246</v>
      </c>
      <c r="J1138" s="1" t="s">
        <v>4411</v>
      </c>
      <c r="K1138" s="37" t="s">
        <v>4177</v>
      </c>
      <c r="L1138" s="37"/>
      <c r="M1138" s="37">
        <v>28</v>
      </c>
      <c r="N1138" s="37">
        <v>196.43</v>
      </c>
      <c r="O1138" s="8" t="s">
        <v>4478</v>
      </c>
      <c r="P1138" s="8" t="s">
        <v>4177</v>
      </c>
      <c r="Q1138" s="8"/>
      <c r="R1138" s="26">
        <v>280</v>
      </c>
      <c r="S1138" s="26">
        <v>65</v>
      </c>
      <c r="T1138" s="8"/>
      <c r="U1138" s="10"/>
      <c r="V1138" s="7"/>
      <c r="W1138" s="7"/>
      <c r="X1138" s="8"/>
      <c r="Y1138" s="10"/>
      <c r="Z1138" s="7"/>
      <c r="AA1138" s="7"/>
      <c r="AB1138" s="10"/>
      <c r="AC1138" s="10"/>
      <c r="AD1138" s="10"/>
      <c r="AE1138" s="10"/>
    </row>
    <row r="1139" spans="2:31" s="51" customFormat="1" ht="25.5">
      <c r="B1139" s="7" t="s">
        <v>3807</v>
      </c>
      <c r="C1139" s="44" t="s">
        <v>3808</v>
      </c>
      <c r="D1139" s="25" t="s">
        <v>3809</v>
      </c>
      <c r="E1139" s="43" t="s">
        <v>3810</v>
      </c>
      <c r="F1139" s="232" t="s">
        <v>3811</v>
      </c>
      <c r="G1139" s="26" t="s">
        <v>3812</v>
      </c>
      <c r="H1139" s="73">
        <v>650</v>
      </c>
      <c r="I1139" s="20">
        <v>90</v>
      </c>
      <c r="J1139" s="1" t="s">
        <v>4412</v>
      </c>
      <c r="K1139" s="37" t="s">
        <v>4177</v>
      </c>
      <c r="L1139" s="37"/>
      <c r="M1139" s="37">
        <v>452</v>
      </c>
      <c r="N1139" s="37">
        <v>61.35</v>
      </c>
      <c r="O1139" s="8" t="s">
        <v>4479</v>
      </c>
      <c r="P1139" s="8" t="s">
        <v>4177</v>
      </c>
      <c r="Q1139" s="8"/>
      <c r="R1139" s="7">
        <v>680</v>
      </c>
      <c r="S1139" s="7">
        <v>60</v>
      </c>
      <c r="T1139" s="8"/>
      <c r="U1139" s="10"/>
      <c r="V1139" s="7"/>
      <c r="W1139" s="7"/>
      <c r="X1139" s="8"/>
      <c r="Y1139" s="10"/>
      <c r="Z1139" s="7"/>
      <c r="AA1139" s="7"/>
      <c r="AB1139" s="10"/>
      <c r="AC1139" s="10"/>
      <c r="AD1139" s="10"/>
      <c r="AE1139" s="10"/>
    </row>
    <row r="1140" spans="2:31" s="51" customFormat="1" ht="25.5">
      <c r="B1140" s="7" t="s">
        <v>3813</v>
      </c>
      <c r="C1140" s="100" t="s">
        <v>3808</v>
      </c>
      <c r="D1140" s="103" t="s">
        <v>3809</v>
      </c>
      <c r="E1140" s="43" t="s">
        <v>3810</v>
      </c>
      <c r="F1140" s="44" t="s">
        <v>3814</v>
      </c>
      <c r="G1140" s="26" t="s">
        <v>3812</v>
      </c>
      <c r="H1140" s="73">
        <v>550</v>
      </c>
      <c r="I1140" s="20">
        <v>110</v>
      </c>
      <c r="J1140" s="1" t="s">
        <v>4412</v>
      </c>
      <c r="K1140" s="37" t="s">
        <v>4177</v>
      </c>
      <c r="L1140" s="37"/>
      <c r="M1140" s="37">
        <v>304</v>
      </c>
      <c r="N1140" s="37">
        <v>79.7</v>
      </c>
      <c r="O1140" s="8" t="s">
        <v>4479</v>
      </c>
      <c r="P1140" s="8" t="s">
        <v>4177</v>
      </c>
      <c r="Q1140" s="8"/>
      <c r="R1140" s="7">
        <v>200</v>
      </c>
      <c r="S1140" s="7">
        <v>80</v>
      </c>
      <c r="T1140" s="8"/>
      <c r="U1140" s="10"/>
      <c r="V1140" s="7"/>
      <c r="W1140" s="7"/>
      <c r="X1140" s="8"/>
      <c r="Y1140" s="10"/>
      <c r="Z1140" s="7"/>
      <c r="AA1140" s="7"/>
      <c r="AB1140" s="10"/>
      <c r="AC1140" s="10"/>
      <c r="AD1140" s="10"/>
      <c r="AE1140" s="10"/>
    </row>
    <row r="1141" spans="2:31" s="51" customFormat="1" ht="25.5">
      <c r="B1141" s="7" t="s">
        <v>3815</v>
      </c>
      <c r="C1141" s="44" t="s">
        <v>3816</v>
      </c>
      <c r="D1141" s="25" t="s">
        <v>3809</v>
      </c>
      <c r="E1141" s="43" t="s">
        <v>3817</v>
      </c>
      <c r="F1141" s="44" t="s">
        <v>3818</v>
      </c>
      <c r="G1141" s="26" t="s">
        <v>3812</v>
      </c>
      <c r="H1141" s="73">
        <v>500</v>
      </c>
      <c r="I1141" s="20">
        <v>125</v>
      </c>
      <c r="J1141" s="1" t="s">
        <v>4412</v>
      </c>
      <c r="K1141" s="37" t="s">
        <v>4177</v>
      </c>
      <c r="L1141" s="37"/>
      <c r="M1141" s="37">
        <v>498</v>
      </c>
      <c r="N1141" s="37">
        <v>70.540000000000006</v>
      </c>
      <c r="O1141" s="8" t="s">
        <v>4479</v>
      </c>
      <c r="P1141" s="8" t="s">
        <v>4177</v>
      </c>
      <c r="Q1141" s="8"/>
      <c r="R1141" s="7">
        <v>2690</v>
      </c>
      <c r="S1141" s="7">
        <v>115</v>
      </c>
      <c r="T1141" s="8"/>
      <c r="U1141" s="10"/>
      <c r="V1141" s="7"/>
      <c r="W1141" s="7"/>
      <c r="X1141" s="8"/>
      <c r="Y1141" s="10"/>
      <c r="Z1141" s="7"/>
      <c r="AA1141" s="7"/>
      <c r="AB1141" s="10"/>
      <c r="AC1141" s="10"/>
      <c r="AD1141" s="10"/>
      <c r="AE1141" s="10"/>
    </row>
    <row r="1142" spans="2:31" s="51" customFormat="1" ht="25.5">
      <c r="B1142" s="7" t="s">
        <v>3819</v>
      </c>
      <c r="C1142" s="44" t="s">
        <v>3816</v>
      </c>
      <c r="D1142" s="25" t="s">
        <v>3809</v>
      </c>
      <c r="E1142" s="43" t="s">
        <v>3817</v>
      </c>
      <c r="F1142" s="44" t="s">
        <v>3818</v>
      </c>
      <c r="G1142" s="8" t="s">
        <v>3812</v>
      </c>
      <c r="H1142" s="73">
        <v>1300</v>
      </c>
      <c r="I1142" s="20">
        <v>90</v>
      </c>
      <c r="J1142" s="1" t="s">
        <v>4412</v>
      </c>
      <c r="K1142" s="37" t="s">
        <v>4177</v>
      </c>
      <c r="L1142" s="37"/>
      <c r="M1142" s="37">
        <v>331</v>
      </c>
      <c r="N1142" s="37">
        <v>60.18</v>
      </c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</row>
    <row r="1143" spans="2:31" s="51" customFormat="1" ht="51">
      <c r="B1143" s="7" t="s">
        <v>3820</v>
      </c>
      <c r="C1143" s="25" t="s">
        <v>3821</v>
      </c>
      <c r="D1143" s="25" t="s">
        <v>3822</v>
      </c>
      <c r="E1143" s="83" t="s">
        <v>3823</v>
      </c>
      <c r="F1143" s="44" t="s">
        <v>3824</v>
      </c>
      <c r="G1143" s="26" t="s">
        <v>3812</v>
      </c>
      <c r="H1143" s="73">
        <v>280</v>
      </c>
      <c r="I1143" s="20">
        <v>230</v>
      </c>
      <c r="J1143" s="1"/>
      <c r="K1143" s="37"/>
      <c r="L1143" s="37"/>
      <c r="M1143" s="37"/>
      <c r="N1143" s="37"/>
      <c r="O1143" s="8" t="s">
        <v>4479</v>
      </c>
      <c r="P1143" s="8" t="s">
        <v>4177</v>
      </c>
      <c r="Q1143" s="8"/>
      <c r="R1143" s="7">
        <v>60</v>
      </c>
      <c r="S1143" s="7">
        <v>199</v>
      </c>
      <c r="T1143" s="8"/>
      <c r="U1143" s="10"/>
      <c r="V1143" s="7"/>
      <c r="W1143" s="7"/>
      <c r="X1143" s="8"/>
      <c r="Y1143" s="10"/>
      <c r="Z1143" s="7"/>
      <c r="AA1143" s="7"/>
      <c r="AB1143" s="10"/>
      <c r="AC1143" s="10"/>
      <c r="AD1143" s="10"/>
      <c r="AE1143" s="10"/>
    </row>
    <row r="1144" spans="2:31" s="51" customFormat="1" ht="25.5">
      <c r="B1144" s="7" t="s">
        <v>3825</v>
      </c>
      <c r="C1144" s="114" t="s">
        <v>3826</v>
      </c>
      <c r="D1144" s="25" t="s">
        <v>3827</v>
      </c>
      <c r="E1144" s="83" t="s">
        <v>3828</v>
      </c>
      <c r="F1144" s="25" t="s">
        <v>3829</v>
      </c>
      <c r="G1144" s="8" t="s">
        <v>3830</v>
      </c>
      <c r="H1144" s="73">
        <v>144</v>
      </c>
      <c r="I1144" s="20">
        <v>180</v>
      </c>
      <c r="J1144" s="1" t="s">
        <v>4413</v>
      </c>
      <c r="K1144" s="37" t="s">
        <v>4177</v>
      </c>
      <c r="L1144" s="37"/>
      <c r="M1144" s="37">
        <v>15.4</v>
      </c>
      <c r="N1144" s="37">
        <v>165.18</v>
      </c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</row>
    <row r="1145" spans="2:31" s="51" customFormat="1" ht="25.5">
      <c r="B1145" s="7" t="s">
        <v>3831</v>
      </c>
      <c r="C1145" s="25" t="s">
        <v>3832</v>
      </c>
      <c r="D1145" s="25" t="s">
        <v>3833</v>
      </c>
      <c r="E1145" s="83" t="s">
        <v>3834</v>
      </c>
      <c r="F1145" s="25" t="s">
        <v>3835</v>
      </c>
      <c r="G1145" s="8" t="s">
        <v>158</v>
      </c>
      <c r="H1145" s="73">
        <v>81</v>
      </c>
      <c r="I1145" s="20">
        <v>690</v>
      </c>
      <c r="J1145" s="1" t="s">
        <v>4413</v>
      </c>
      <c r="K1145" s="37" t="s">
        <v>4177</v>
      </c>
      <c r="L1145" s="37"/>
      <c r="M1145" s="37">
        <v>53.65</v>
      </c>
      <c r="N1145" s="37">
        <v>514.71</v>
      </c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</row>
    <row r="1146" spans="2:31" s="51" customFormat="1" ht="89.25">
      <c r="B1146" s="7" t="s">
        <v>3836</v>
      </c>
      <c r="C1146" s="25" t="s">
        <v>3837</v>
      </c>
      <c r="D1146" s="25" t="s">
        <v>3838</v>
      </c>
      <c r="E1146" s="83" t="s">
        <v>3839</v>
      </c>
      <c r="F1146" s="25" t="s">
        <v>3840</v>
      </c>
      <c r="G1146" s="26" t="s">
        <v>158</v>
      </c>
      <c r="H1146" s="73">
        <v>85</v>
      </c>
      <c r="I1146" s="20">
        <v>420</v>
      </c>
      <c r="J1146" s="1" t="s">
        <v>4296</v>
      </c>
      <c r="K1146" s="37" t="s">
        <v>4177</v>
      </c>
      <c r="L1146" s="37"/>
      <c r="M1146" s="37">
        <v>31.5</v>
      </c>
      <c r="N1146" s="37">
        <v>241.07</v>
      </c>
      <c r="O1146" s="11" t="s">
        <v>4296</v>
      </c>
      <c r="P1146" s="11" t="s">
        <v>4177</v>
      </c>
      <c r="Q1146" s="8"/>
      <c r="R1146" s="53">
        <v>210</v>
      </c>
      <c r="S1146" s="7">
        <v>399.84</v>
      </c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</row>
    <row r="1147" spans="2:31" s="51" customFormat="1" ht="25.5">
      <c r="B1147" s="7" t="s">
        <v>3841</v>
      </c>
      <c r="C1147" s="25" t="s">
        <v>3842</v>
      </c>
      <c r="D1147" s="25" t="s">
        <v>3843</v>
      </c>
      <c r="E1147" s="83" t="s">
        <v>3844</v>
      </c>
      <c r="F1147" s="25" t="s">
        <v>3845</v>
      </c>
      <c r="G1147" s="8" t="s">
        <v>158</v>
      </c>
      <c r="H1147" s="73">
        <v>120</v>
      </c>
      <c r="I1147" s="20">
        <v>700</v>
      </c>
      <c r="J1147" s="1"/>
      <c r="K1147" s="37"/>
      <c r="L1147" s="37"/>
      <c r="M1147" s="37"/>
      <c r="N1147" s="37"/>
      <c r="O1147" s="11" t="s">
        <v>4480</v>
      </c>
      <c r="P1147" s="11" t="s">
        <v>4177</v>
      </c>
      <c r="Q1147" s="8"/>
      <c r="R1147" s="7">
        <v>60</v>
      </c>
      <c r="S1147" s="7">
        <v>503</v>
      </c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</row>
    <row r="1148" spans="2:31" s="51" customFormat="1" ht="25.5">
      <c r="B1148" s="7" t="s">
        <v>3846</v>
      </c>
      <c r="C1148" s="25" t="s">
        <v>3847</v>
      </c>
      <c r="D1148" s="25" t="s">
        <v>3848</v>
      </c>
      <c r="E1148" s="83" t="s">
        <v>3849</v>
      </c>
      <c r="F1148" s="25" t="s">
        <v>3170</v>
      </c>
      <c r="G1148" s="8" t="s">
        <v>3850</v>
      </c>
      <c r="H1148" s="73">
        <v>240</v>
      </c>
      <c r="I1148" s="20">
        <v>220</v>
      </c>
      <c r="J1148" s="1" t="s">
        <v>4414</v>
      </c>
      <c r="K1148" s="37" t="s">
        <v>4177</v>
      </c>
      <c r="L1148" s="37"/>
      <c r="M1148" s="37">
        <v>26</v>
      </c>
      <c r="N1148" s="37">
        <v>200.89</v>
      </c>
      <c r="O1148" s="233" t="s">
        <v>4481</v>
      </c>
      <c r="P1148" s="11" t="s">
        <v>4177</v>
      </c>
      <c r="Q1148" s="11"/>
      <c r="R1148" s="26" t="s">
        <v>4482</v>
      </c>
      <c r="S1148" s="26" t="s">
        <v>4483</v>
      </c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</row>
    <row r="1149" spans="2:31" s="51" customFormat="1" ht="25.5">
      <c r="B1149" s="7" t="s">
        <v>3851</v>
      </c>
      <c r="C1149" s="25" t="s">
        <v>3852</v>
      </c>
      <c r="D1149" s="232" t="s">
        <v>3853</v>
      </c>
      <c r="E1149" s="83" t="s">
        <v>3854</v>
      </c>
      <c r="F1149" s="44" t="s">
        <v>3855</v>
      </c>
      <c r="G1149" s="26" t="s">
        <v>158</v>
      </c>
      <c r="H1149" s="73">
        <v>90</v>
      </c>
      <c r="I1149" s="20">
        <v>500</v>
      </c>
      <c r="J1149" s="1"/>
      <c r="K1149" s="37"/>
      <c r="L1149" s="37"/>
      <c r="M1149" s="37"/>
      <c r="N1149" s="37"/>
      <c r="O1149" s="11" t="s">
        <v>4480</v>
      </c>
      <c r="P1149" s="11" t="s">
        <v>4177</v>
      </c>
      <c r="Q1149" s="8"/>
      <c r="R1149" s="202">
        <v>60</v>
      </c>
      <c r="S1149" s="7">
        <v>415</v>
      </c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</row>
    <row r="1150" spans="2:31" s="51" customFormat="1" ht="38.25">
      <c r="B1150" s="7" t="s">
        <v>3856</v>
      </c>
      <c r="C1150" s="103" t="s">
        <v>3857</v>
      </c>
      <c r="D1150" s="103" t="s">
        <v>3858</v>
      </c>
      <c r="E1150" s="83" t="s">
        <v>3859</v>
      </c>
      <c r="F1150" s="232" t="s">
        <v>3860</v>
      </c>
      <c r="G1150" s="26" t="s">
        <v>158</v>
      </c>
      <c r="H1150" s="73">
        <v>100</v>
      </c>
      <c r="I1150" s="20">
        <v>700</v>
      </c>
      <c r="J1150" s="1" t="s">
        <v>4409</v>
      </c>
      <c r="K1150" s="37" t="s">
        <v>4177</v>
      </c>
      <c r="L1150" s="37"/>
      <c r="M1150" s="37">
        <v>28.5</v>
      </c>
      <c r="N1150" s="37">
        <v>550.6</v>
      </c>
      <c r="O1150" s="233" t="s">
        <v>4484</v>
      </c>
      <c r="P1150" s="233" t="s">
        <v>4177</v>
      </c>
      <c r="Q1150" s="236"/>
      <c r="R1150" s="7">
        <f>0.06*300</f>
        <v>18</v>
      </c>
      <c r="S1150" s="202">
        <f>29.87/0.06</f>
        <v>497.83333333333337</v>
      </c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</row>
    <row r="1151" spans="2:31" s="51" customFormat="1" ht="25.5">
      <c r="B1151" s="7" t="s">
        <v>3861</v>
      </c>
      <c r="C1151" s="25" t="s">
        <v>3862</v>
      </c>
      <c r="D1151" s="25" t="s">
        <v>3863</v>
      </c>
      <c r="E1151" s="83" t="s">
        <v>3864</v>
      </c>
      <c r="F1151" s="44" t="s">
        <v>3855</v>
      </c>
      <c r="G1151" s="26" t="s">
        <v>158</v>
      </c>
      <c r="H1151" s="73">
        <v>70</v>
      </c>
      <c r="I1151" s="20">
        <v>500</v>
      </c>
      <c r="J1151" s="1" t="s">
        <v>4415</v>
      </c>
      <c r="K1151" s="37" t="s">
        <v>4177</v>
      </c>
      <c r="L1151" s="37"/>
      <c r="M1151" s="37">
        <v>2</v>
      </c>
      <c r="N1151" s="37">
        <v>421.43</v>
      </c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</row>
    <row r="1152" spans="2:31" s="51" customFormat="1" ht="25.5">
      <c r="B1152" s="7" t="s">
        <v>3865</v>
      </c>
      <c r="C1152" s="103" t="s">
        <v>3866</v>
      </c>
      <c r="D1152" s="103" t="s">
        <v>3867</v>
      </c>
      <c r="E1152" s="83" t="s">
        <v>3868</v>
      </c>
      <c r="F1152" s="25" t="s">
        <v>3869</v>
      </c>
      <c r="G1152" s="8" t="s">
        <v>51</v>
      </c>
      <c r="H1152" s="73">
        <v>500</v>
      </c>
      <c r="I1152" s="20">
        <v>80</v>
      </c>
      <c r="J1152" s="1" t="s">
        <v>4298</v>
      </c>
      <c r="K1152" s="37" t="s">
        <v>4177</v>
      </c>
      <c r="L1152" s="37"/>
      <c r="M1152" s="37">
        <v>312</v>
      </c>
      <c r="N1152" s="37">
        <v>44.11</v>
      </c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</row>
    <row r="1153" spans="2:31" s="51" customFormat="1" ht="38.25">
      <c r="B1153" s="7" t="s">
        <v>3870</v>
      </c>
      <c r="C1153" s="25" t="s">
        <v>3871</v>
      </c>
      <c r="D1153" s="25" t="s">
        <v>3872</v>
      </c>
      <c r="E1153" s="83" t="s">
        <v>3873</v>
      </c>
      <c r="F1153" s="44" t="s">
        <v>3874</v>
      </c>
      <c r="G1153" s="26" t="s">
        <v>158</v>
      </c>
      <c r="H1153" s="73">
        <v>1000</v>
      </c>
      <c r="I1153" s="20">
        <v>168</v>
      </c>
      <c r="J1153" s="1" t="s">
        <v>4414</v>
      </c>
      <c r="K1153" s="37" t="s">
        <v>4191</v>
      </c>
      <c r="L1153" s="37"/>
      <c r="M1153" s="37">
        <v>508.5</v>
      </c>
      <c r="N1153" s="37">
        <v>68.17</v>
      </c>
      <c r="O1153" s="233" t="s">
        <v>4481</v>
      </c>
      <c r="P1153" s="233" t="s">
        <v>4191</v>
      </c>
      <c r="Q1153" s="233"/>
      <c r="R1153" s="237">
        <v>1155.0999999999999</v>
      </c>
      <c r="S1153" s="237">
        <v>100</v>
      </c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</row>
    <row r="1154" spans="2:31" s="51" customFormat="1" ht="25.5">
      <c r="B1154" s="7" t="s">
        <v>3875</v>
      </c>
      <c r="C1154" s="102" t="s">
        <v>3876</v>
      </c>
      <c r="D1154" s="103" t="s">
        <v>3877</v>
      </c>
      <c r="E1154" s="83" t="s">
        <v>3878</v>
      </c>
      <c r="F1154" s="103" t="s">
        <v>3879</v>
      </c>
      <c r="G1154" s="26" t="s">
        <v>158</v>
      </c>
      <c r="H1154" s="73">
        <v>120</v>
      </c>
      <c r="I1154" s="20">
        <v>550</v>
      </c>
      <c r="J1154" s="1" t="s">
        <v>4415</v>
      </c>
      <c r="K1154" s="37" t="s">
        <v>4177</v>
      </c>
      <c r="L1154" s="37"/>
      <c r="M1154" s="37">
        <v>4</v>
      </c>
      <c r="N1154" s="37">
        <v>464.29</v>
      </c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</row>
    <row r="1155" spans="2:31" s="51" customFormat="1" ht="25.5">
      <c r="B1155" s="7" t="s">
        <v>3880</v>
      </c>
      <c r="C1155" s="48" t="s">
        <v>3881</v>
      </c>
      <c r="D1155" s="25" t="s">
        <v>3877</v>
      </c>
      <c r="E1155" s="83" t="s">
        <v>3882</v>
      </c>
      <c r="F1155" s="25" t="s">
        <v>3879</v>
      </c>
      <c r="G1155" s="26" t="s">
        <v>158</v>
      </c>
      <c r="H1155" s="73">
        <v>120</v>
      </c>
      <c r="I1155" s="20">
        <v>500</v>
      </c>
      <c r="J1155" s="1" t="s">
        <v>4415</v>
      </c>
      <c r="K1155" s="37" t="s">
        <v>4177</v>
      </c>
      <c r="L1155" s="37"/>
      <c r="M1155" s="37">
        <v>4</v>
      </c>
      <c r="N1155" s="37">
        <v>322.32</v>
      </c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</row>
    <row r="1156" spans="2:31" s="51" customFormat="1" ht="25.5">
      <c r="B1156" s="7" t="s">
        <v>3883</v>
      </c>
      <c r="C1156" s="25" t="s">
        <v>3884</v>
      </c>
      <c r="D1156" s="25" t="s">
        <v>3877</v>
      </c>
      <c r="E1156" s="83" t="s">
        <v>3885</v>
      </c>
      <c r="F1156" s="25" t="s">
        <v>3879</v>
      </c>
      <c r="G1156" s="26" t="s">
        <v>158</v>
      </c>
      <c r="H1156" s="73">
        <v>120</v>
      </c>
      <c r="I1156" s="20">
        <v>600</v>
      </c>
      <c r="J1156" s="1" t="s">
        <v>4411</v>
      </c>
      <c r="K1156" s="37" t="s">
        <v>4177</v>
      </c>
      <c r="L1156" s="37"/>
      <c r="M1156" s="37">
        <v>9</v>
      </c>
      <c r="N1156" s="37">
        <v>669.65</v>
      </c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</row>
    <row r="1157" spans="2:31" s="51" customFormat="1" ht="25.5">
      <c r="B1157" s="7" t="s">
        <v>3886</v>
      </c>
      <c r="C1157" s="103" t="s">
        <v>3887</v>
      </c>
      <c r="D1157" s="103" t="s">
        <v>3877</v>
      </c>
      <c r="E1157" s="83" t="s">
        <v>3888</v>
      </c>
      <c r="F1157" s="44" t="s">
        <v>3879</v>
      </c>
      <c r="G1157" s="8" t="s">
        <v>158</v>
      </c>
      <c r="H1157" s="73">
        <v>120</v>
      </c>
      <c r="I1157" s="20">
        <v>650</v>
      </c>
      <c r="J1157" s="1"/>
      <c r="K1157" s="37"/>
      <c r="L1157" s="37"/>
      <c r="M1157" s="37"/>
      <c r="N1157" s="37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</row>
    <row r="1158" spans="2:31" s="51" customFormat="1" ht="25.5">
      <c r="B1158" s="7" t="s">
        <v>3889</v>
      </c>
      <c r="C1158" s="25" t="s">
        <v>3890</v>
      </c>
      <c r="D1158" s="25" t="s">
        <v>3877</v>
      </c>
      <c r="E1158" s="83" t="s">
        <v>3891</v>
      </c>
      <c r="F1158" s="25" t="s">
        <v>3892</v>
      </c>
      <c r="G1158" s="238" t="s">
        <v>158</v>
      </c>
      <c r="H1158" s="73">
        <v>90</v>
      </c>
      <c r="I1158" s="20">
        <v>500</v>
      </c>
      <c r="J1158" s="1" t="s">
        <v>4411</v>
      </c>
      <c r="K1158" s="37" t="s">
        <v>4177</v>
      </c>
      <c r="L1158" s="37"/>
      <c r="M1158" s="37">
        <v>7</v>
      </c>
      <c r="N1158" s="37">
        <v>370.54</v>
      </c>
      <c r="O1158" s="8" t="s">
        <v>4478</v>
      </c>
      <c r="P1158" s="8" t="s">
        <v>4177</v>
      </c>
      <c r="Q1158" s="8"/>
      <c r="R1158" s="26">
        <v>59</v>
      </c>
      <c r="S1158" s="26">
        <v>334</v>
      </c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</row>
    <row r="1159" spans="2:31" s="51" customFormat="1" ht="25.5">
      <c r="B1159" s="7" t="s">
        <v>3893</v>
      </c>
      <c r="C1159" s="103" t="s">
        <v>3894</v>
      </c>
      <c r="D1159" s="103" t="s">
        <v>3895</v>
      </c>
      <c r="E1159" s="83" t="s">
        <v>3896</v>
      </c>
      <c r="F1159" s="44" t="s">
        <v>3897</v>
      </c>
      <c r="G1159" s="26" t="s">
        <v>158</v>
      </c>
      <c r="H1159" s="73">
        <v>900</v>
      </c>
      <c r="I1159" s="20">
        <v>150</v>
      </c>
      <c r="J1159" s="1" t="s">
        <v>4414</v>
      </c>
      <c r="K1159" s="37" t="s">
        <v>4177</v>
      </c>
      <c r="L1159" s="37"/>
      <c r="M1159" s="37">
        <v>394.1</v>
      </c>
      <c r="N1159" s="37">
        <v>80.14</v>
      </c>
      <c r="O1159" s="8" t="s">
        <v>4268</v>
      </c>
      <c r="P1159" s="8" t="s">
        <v>4191</v>
      </c>
      <c r="Q1159" s="8"/>
      <c r="R1159" s="7">
        <v>61.5</v>
      </c>
      <c r="S1159" s="7">
        <v>118</v>
      </c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</row>
    <row r="1160" spans="2:31" s="51" customFormat="1" ht="25.5">
      <c r="B1160" s="7" t="s">
        <v>3898</v>
      </c>
      <c r="C1160" s="25" t="s">
        <v>3899</v>
      </c>
      <c r="D1160" s="25" t="s">
        <v>3900</v>
      </c>
      <c r="E1160" s="83" t="s">
        <v>3901</v>
      </c>
      <c r="F1160" s="25" t="s">
        <v>3902</v>
      </c>
      <c r="G1160" s="233" t="s">
        <v>798</v>
      </c>
      <c r="H1160" s="73">
        <v>200</v>
      </c>
      <c r="I1160" s="20">
        <v>150</v>
      </c>
      <c r="J1160" s="1" t="s">
        <v>4298</v>
      </c>
      <c r="K1160" s="37" t="s">
        <v>4177</v>
      </c>
      <c r="L1160" s="37"/>
      <c r="M1160" s="37">
        <v>28</v>
      </c>
      <c r="N1160" s="37">
        <v>264.29000000000002</v>
      </c>
      <c r="O1160" s="8" t="s">
        <v>4298</v>
      </c>
      <c r="P1160" s="8" t="s">
        <v>4177</v>
      </c>
      <c r="Q1160" s="236"/>
      <c r="R1160" s="7">
        <v>50</v>
      </c>
      <c r="S1160" s="7">
        <v>105</v>
      </c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</row>
    <row r="1161" spans="2:31" s="51" customFormat="1" ht="25.5">
      <c r="B1161" s="7" t="s">
        <v>3903</v>
      </c>
      <c r="C1161" s="48" t="s">
        <v>3904</v>
      </c>
      <c r="D1161" s="25" t="s">
        <v>3905</v>
      </c>
      <c r="E1161" s="83" t="s">
        <v>3906</v>
      </c>
      <c r="F1161" s="44" t="s">
        <v>3855</v>
      </c>
      <c r="G1161" s="26" t="s">
        <v>158</v>
      </c>
      <c r="H1161" s="73">
        <v>72</v>
      </c>
      <c r="I1161" s="20">
        <v>400</v>
      </c>
      <c r="J1161" s="1" t="s">
        <v>4296</v>
      </c>
      <c r="K1161" s="37" t="s">
        <v>4177</v>
      </c>
      <c r="L1161" s="37"/>
      <c r="M1161" s="37">
        <v>18</v>
      </c>
      <c r="N1161" s="37">
        <v>241.07</v>
      </c>
      <c r="O1161" s="11" t="s">
        <v>4296</v>
      </c>
      <c r="P1161" s="233" t="s">
        <v>4177</v>
      </c>
      <c r="Q1161" s="236"/>
      <c r="R1161" s="202">
        <v>50</v>
      </c>
      <c r="S1161" s="202">
        <v>269.92</v>
      </c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</row>
    <row r="1162" spans="2:31" s="51" customFormat="1" ht="25.5">
      <c r="B1162" s="7" t="s">
        <v>3907</v>
      </c>
      <c r="C1162" s="25" t="s">
        <v>3908</v>
      </c>
      <c r="D1162" s="25" t="s">
        <v>3909</v>
      </c>
      <c r="E1162" s="83" t="s">
        <v>3910</v>
      </c>
      <c r="F1162" s="25" t="s">
        <v>3911</v>
      </c>
      <c r="G1162" s="8" t="s">
        <v>798</v>
      </c>
      <c r="H1162" s="73">
        <v>660</v>
      </c>
      <c r="I1162" s="20">
        <v>117</v>
      </c>
      <c r="J1162" s="1" t="s">
        <v>4296</v>
      </c>
      <c r="K1162" s="37" t="s">
        <v>4177</v>
      </c>
      <c r="L1162" s="37"/>
      <c r="M1162" s="37">
        <v>60</v>
      </c>
      <c r="N1162" s="37">
        <v>102.68</v>
      </c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</row>
    <row r="1163" spans="2:31" s="51" customFormat="1" ht="25.5">
      <c r="B1163" s="7" t="s">
        <v>3912</v>
      </c>
      <c r="C1163" s="103" t="s">
        <v>3913</v>
      </c>
      <c r="D1163" s="103" t="s">
        <v>3914</v>
      </c>
      <c r="E1163" s="83" t="s">
        <v>3915</v>
      </c>
      <c r="F1163" s="44" t="s">
        <v>3916</v>
      </c>
      <c r="G1163" s="8" t="s">
        <v>3830</v>
      </c>
      <c r="H1163" s="73">
        <v>320</v>
      </c>
      <c r="I1163" s="20">
        <v>230</v>
      </c>
      <c r="J1163" s="1"/>
      <c r="K1163" s="37"/>
      <c r="L1163" s="37"/>
      <c r="M1163" s="37"/>
      <c r="N1163" s="37"/>
      <c r="O1163" s="11" t="s">
        <v>4485</v>
      </c>
      <c r="P1163" s="8" t="s">
        <v>4177</v>
      </c>
      <c r="Q1163" s="8"/>
      <c r="R1163" s="26">
        <v>420</v>
      </c>
      <c r="S1163" s="26">
        <v>133</v>
      </c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</row>
    <row r="1164" spans="2:31" s="51" customFormat="1" ht="25.5">
      <c r="B1164" s="7" t="s">
        <v>3917</v>
      </c>
      <c r="C1164" s="25" t="s">
        <v>3918</v>
      </c>
      <c r="D1164" s="25" t="s">
        <v>3914</v>
      </c>
      <c r="E1164" s="83" t="s">
        <v>3919</v>
      </c>
      <c r="F1164" s="25" t="s">
        <v>3920</v>
      </c>
      <c r="G1164" s="8" t="s">
        <v>3830</v>
      </c>
      <c r="H1164" s="73">
        <v>160</v>
      </c>
      <c r="I1164" s="20">
        <v>160</v>
      </c>
      <c r="J1164" s="1"/>
      <c r="K1164" s="37"/>
      <c r="L1164" s="37"/>
      <c r="M1164" s="37"/>
      <c r="N1164" s="37"/>
      <c r="O1164" s="11" t="s">
        <v>4485</v>
      </c>
      <c r="P1164" s="8" t="s">
        <v>4177</v>
      </c>
      <c r="Q1164" s="8"/>
      <c r="R1164" s="7">
        <v>100</v>
      </c>
      <c r="S1164" s="7">
        <v>85</v>
      </c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</row>
    <row r="1165" spans="2:31" s="51" customFormat="1" ht="25.5">
      <c r="B1165" s="7" t="s">
        <v>3921</v>
      </c>
      <c r="C1165" s="102" t="s">
        <v>3922</v>
      </c>
      <c r="D1165" s="103" t="s">
        <v>3923</v>
      </c>
      <c r="E1165" s="83" t="s">
        <v>3924</v>
      </c>
      <c r="F1165" s="25" t="s">
        <v>3879</v>
      </c>
      <c r="G1165" s="26" t="s">
        <v>158</v>
      </c>
      <c r="H1165" s="73">
        <v>120</v>
      </c>
      <c r="I1165" s="20">
        <v>650</v>
      </c>
      <c r="J1165" s="1" t="s">
        <v>4415</v>
      </c>
      <c r="K1165" s="37" t="s">
        <v>4177</v>
      </c>
      <c r="L1165" s="37"/>
      <c r="M1165" s="37">
        <v>4</v>
      </c>
      <c r="N1165" s="37">
        <v>568.75</v>
      </c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</row>
    <row r="1166" spans="2:31" s="51" customFormat="1" ht="25.5">
      <c r="B1166" s="7" t="s">
        <v>3925</v>
      </c>
      <c r="C1166" s="234" t="s">
        <v>3926</v>
      </c>
      <c r="D1166" s="234" t="s">
        <v>3927</v>
      </c>
      <c r="E1166" s="83" t="s">
        <v>3928</v>
      </c>
      <c r="F1166" s="44" t="s">
        <v>3929</v>
      </c>
      <c r="G1166" s="26" t="s">
        <v>158</v>
      </c>
      <c r="H1166" s="73">
        <v>63</v>
      </c>
      <c r="I1166" s="20">
        <v>750</v>
      </c>
      <c r="J1166" s="1"/>
      <c r="K1166" s="37"/>
      <c r="L1166" s="37"/>
      <c r="M1166" s="37"/>
      <c r="N1166" s="37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</row>
    <row r="1167" spans="2:31" s="51" customFormat="1" ht="25.5">
      <c r="B1167" s="7" t="s">
        <v>3930</v>
      </c>
      <c r="C1167" s="239" t="s">
        <v>3931</v>
      </c>
      <c r="D1167" s="239" t="s">
        <v>3927</v>
      </c>
      <c r="E1167" s="83" t="s">
        <v>3932</v>
      </c>
      <c r="F1167" s="103" t="s">
        <v>3879</v>
      </c>
      <c r="G1167" s="26" t="s">
        <v>158</v>
      </c>
      <c r="H1167" s="73">
        <v>110</v>
      </c>
      <c r="I1167" s="20">
        <v>800</v>
      </c>
      <c r="J1167" s="1" t="s">
        <v>4296</v>
      </c>
      <c r="K1167" s="37" t="s">
        <v>4177</v>
      </c>
      <c r="L1167" s="37"/>
      <c r="M1167" s="37">
        <v>65.5</v>
      </c>
      <c r="N1167" s="37">
        <v>808.04</v>
      </c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</row>
    <row r="1168" spans="2:31" s="51" customFormat="1" ht="25.5">
      <c r="B1168" s="7" t="s">
        <v>3933</v>
      </c>
      <c r="C1168" s="25" t="s">
        <v>3934</v>
      </c>
      <c r="D1168" s="25" t="s">
        <v>3927</v>
      </c>
      <c r="E1168" s="83" t="s">
        <v>3935</v>
      </c>
      <c r="F1168" s="25" t="s">
        <v>3936</v>
      </c>
      <c r="G1168" s="8" t="s">
        <v>853</v>
      </c>
      <c r="H1168" s="73">
        <v>150</v>
      </c>
      <c r="I1168" s="20">
        <v>500</v>
      </c>
      <c r="J1168" s="1" t="s">
        <v>4414</v>
      </c>
      <c r="K1168" s="37" t="s">
        <v>4177</v>
      </c>
      <c r="L1168" s="37"/>
      <c r="M1168" s="37">
        <v>106</v>
      </c>
      <c r="N1168" s="37">
        <v>464.29</v>
      </c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</row>
    <row r="1169" spans="2:31" s="51" customFormat="1" ht="25.5">
      <c r="B1169" s="7" t="s">
        <v>3937</v>
      </c>
      <c r="C1169" s="25" t="s">
        <v>3934</v>
      </c>
      <c r="D1169" s="103" t="s">
        <v>3927</v>
      </c>
      <c r="E1169" s="83" t="s">
        <v>3935</v>
      </c>
      <c r="F1169" s="103" t="s">
        <v>3936</v>
      </c>
      <c r="G1169" s="8" t="s">
        <v>853</v>
      </c>
      <c r="H1169" s="73">
        <v>120</v>
      </c>
      <c r="I1169" s="20">
        <v>700</v>
      </c>
      <c r="J1169" s="1"/>
      <c r="K1169" s="37"/>
      <c r="L1169" s="37"/>
      <c r="M1169" s="37"/>
      <c r="N1169" s="37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</row>
    <row r="1170" spans="2:31" s="51" customFormat="1" ht="25.5">
      <c r="B1170" s="7" t="s">
        <v>3938</v>
      </c>
      <c r="C1170" s="25" t="s">
        <v>3934</v>
      </c>
      <c r="D1170" s="25" t="s">
        <v>3927</v>
      </c>
      <c r="E1170" s="83" t="s">
        <v>3935</v>
      </c>
      <c r="F1170" s="25" t="s">
        <v>3936</v>
      </c>
      <c r="G1170" s="8" t="s">
        <v>853</v>
      </c>
      <c r="H1170" s="73">
        <v>140</v>
      </c>
      <c r="I1170" s="20">
        <v>600</v>
      </c>
      <c r="J1170" s="1"/>
      <c r="K1170" s="37"/>
      <c r="L1170" s="37"/>
      <c r="M1170" s="37"/>
      <c r="N1170" s="37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</row>
    <row r="1171" spans="2:31" s="51" customFormat="1" ht="25.5">
      <c r="B1171" s="7" t="s">
        <v>3939</v>
      </c>
      <c r="C1171" s="103" t="s">
        <v>3934</v>
      </c>
      <c r="D1171" s="103" t="s">
        <v>3927</v>
      </c>
      <c r="E1171" s="83" t="s">
        <v>3935</v>
      </c>
      <c r="F1171" s="25" t="s">
        <v>3936</v>
      </c>
      <c r="G1171" s="8" t="s">
        <v>853</v>
      </c>
      <c r="H1171" s="73">
        <v>90</v>
      </c>
      <c r="I1171" s="20">
        <v>800</v>
      </c>
      <c r="J1171" s="1"/>
      <c r="K1171" s="37"/>
      <c r="L1171" s="37"/>
      <c r="M1171" s="37"/>
      <c r="N1171" s="37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</row>
    <row r="1172" spans="2:31" s="51" customFormat="1" ht="25.5">
      <c r="B1172" s="7" t="s">
        <v>3940</v>
      </c>
      <c r="C1172" s="25" t="s">
        <v>3934</v>
      </c>
      <c r="D1172" s="25" t="s">
        <v>3927</v>
      </c>
      <c r="E1172" s="83" t="s">
        <v>3935</v>
      </c>
      <c r="F1172" s="117" t="s">
        <v>3936</v>
      </c>
      <c r="G1172" s="8" t="s">
        <v>853</v>
      </c>
      <c r="H1172" s="73">
        <v>80</v>
      </c>
      <c r="I1172" s="20">
        <v>900</v>
      </c>
      <c r="J1172" s="1"/>
      <c r="K1172" s="37"/>
      <c r="L1172" s="37"/>
      <c r="M1172" s="37"/>
      <c r="N1172" s="37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</row>
    <row r="1173" spans="2:31" s="51" customFormat="1" ht="25.5">
      <c r="B1173" s="7" t="s">
        <v>3941</v>
      </c>
      <c r="C1173" s="25" t="s">
        <v>3934</v>
      </c>
      <c r="D1173" s="25" t="s">
        <v>3927</v>
      </c>
      <c r="E1173" s="83" t="s">
        <v>3935</v>
      </c>
      <c r="F1173" s="25" t="s">
        <v>3936</v>
      </c>
      <c r="G1173" s="8" t="s">
        <v>853</v>
      </c>
      <c r="H1173" s="73">
        <v>70</v>
      </c>
      <c r="I1173" s="20">
        <v>1200</v>
      </c>
      <c r="J1173" s="1"/>
      <c r="K1173" s="37"/>
      <c r="L1173" s="37"/>
      <c r="M1173" s="37"/>
      <c r="N1173" s="37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</row>
    <row r="1174" spans="2:31" s="51" customFormat="1" ht="25.5">
      <c r="B1174" s="7" t="s">
        <v>3942</v>
      </c>
      <c r="C1174" s="103" t="s">
        <v>3931</v>
      </c>
      <c r="D1174" s="103" t="s">
        <v>3927</v>
      </c>
      <c r="E1174" s="83" t="s">
        <v>3932</v>
      </c>
      <c r="F1174" s="103" t="s">
        <v>3802</v>
      </c>
      <c r="G1174" s="8" t="s">
        <v>158</v>
      </c>
      <c r="H1174" s="73">
        <v>120</v>
      </c>
      <c r="I1174" s="20">
        <v>900</v>
      </c>
      <c r="J1174" s="1"/>
      <c r="K1174" s="37"/>
      <c r="L1174" s="37"/>
      <c r="M1174" s="37"/>
      <c r="N1174" s="37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</row>
    <row r="1175" spans="2:31" s="51" customFormat="1" ht="25.5">
      <c r="B1175" s="7" t="s">
        <v>3943</v>
      </c>
      <c r="C1175" s="25" t="s">
        <v>3931</v>
      </c>
      <c r="D1175" s="25" t="s">
        <v>3927</v>
      </c>
      <c r="E1175" s="83" t="s">
        <v>3932</v>
      </c>
      <c r="F1175" s="25" t="s">
        <v>3802</v>
      </c>
      <c r="G1175" s="8" t="s">
        <v>158</v>
      </c>
      <c r="H1175" s="73">
        <v>120</v>
      </c>
      <c r="I1175" s="20">
        <v>770</v>
      </c>
      <c r="J1175" s="1"/>
      <c r="K1175" s="37"/>
      <c r="L1175" s="37"/>
      <c r="M1175" s="37"/>
      <c r="N1175" s="37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</row>
    <row r="1176" spans="2:31" s="51" customFormat="1" ht="25.5">
      <c r="B1176" s="7" t="s">
        <v>3944</v>
      </c>
      <c r="C1176" s="25" t="s">
        <v>3931</v>
      </c>
      <c r="D1176" s="25" t="s">
        <v>3927</v>
      </c>
      <c r="E1176" s="83" t="s">
        <v>3932</v>
      </c>
      <c r="F1176" s="25" t="s">
        <v>3802</v>
      </c>
      <c r="G1176" s="8" t="s">
        <v>158</v>
      </c>
      <c r="H1176" s="73">
        <v>120</v>
      </c>
      <c r="I1176" s="20">
        <v>1100</v>
      </c>
      <c r="J1176" s="1"/>
      <c r="K1176" s="37"/>
      <c r="L1176" s="37"/>
      <c r="M1176" s="37"/>
      <c r="N1176" s="37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</row>
    <row r="1177" spans="2:31" s="51" customFormat="1" ht="25.5">
      <c r="B1177" s="7" t="s">
        <v>3945</v>
      </c>
      <c r="C1177" s="25" t="s">
        <v>3946</v>
      </c>
      <c r="D1177" s="25" t="s">
        <v>3947</v>
      </c>
      <c r="E1177" s="83" t="s">
        <v>3948</v>
      </c>
      <c r="F1177" s="25" t="s">
        <v>3949</v>
      </c>
      <c r="G1177" s="233" t="s">
        <v>798</v>
      </c>
      <c r="H1177" s="73">
        <v>860</v>
      </c>
      <c r="I1177" s="20">
        <v>115</v>
      </c>
      <c r="J1177" s="1" t="s">
        <v>4298</v>
      </c>
      <c r="K1177" s="37" t="s">
        <v>4177</v>
      </c>
      <c r="L1177" s="37"/>
      <c r="M1177" s="37">
        <v>164</v>
      </c>
      <c r="N1177" s="37">
        <v>70.62</v>
      </c>
      <c r="O1177" s="233" t="s">
        <v>4298</v>
      </c>
      <c r="P1177" s="8" t="s">
        <v>4177</v>
      </c>
      <c r="Q1177" s="8"/>
      <c r="R1177" s="26">
        <v>700</v>
      </c>
      <c r="S1177" s="26">
        <v>79</v>
      </c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</row>
    <row r="1178" spans="2:31" s="51" customFormat="1" ht="25.5">
      <c r="B1178" s="7" t="s">
        <v>3950</v>
      </c>
      <c r="C1178" s="103" t="s">
        <v>3951</v>
      </c>
      <c r="D1178" s="103" t="s">
        <v>3952</v>
      </c>
      <c r="E1178" s="83" t="s">
        <v>3953</v>
      </c>
      <c r="F1178" s="103" t="s">
        <v>3954</v>
      </c>
      <c r="G1178" s="238" t="s">
        <v>798</v>
      </c>
      <c r="H1178" s="73">
        <v>200</v>
      </c>
      <c r="I1178" s="20">
        <v>175</v>
      </c>
      <c r="J1178" s="1"/>
      <c r="K1178" s="37"/>
      <c r="L1178" s="37"/>
      <c r="M1178" s="37"/>
      <c r="N1178" s="37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</row>
    <row r="1179" spans="2:31" s="51" customFormat="1" ht="25.5">
      <c r="B1179" s="7" t="s">
        <v>3955</v>
      </c>
      <c r="C1179" s="25" t="s">
        <v>3956</v>
      </c>
      <c r="D1179" s="25" t="s">
        <v>3957</v>
      </c>
      <c r="E1179" s="83" t="s">
        <v>3958</v>
      </c>
      <c r="F1179" s="44" t="s">
        <v>3879</v>
      </c>
      <c r="G1179" s="26" t="s">
        <v>158</v>
      </c>
      <c r="H1179" s="73">
        <v>180</v>
      </c>
      <c r="I1179" s="20">
        <v>300</v>
      </c>
      <c r="J1179" s="1" t="s">
        <v>4297</v>
      </c>
      <c r="K1179" s="37" t="s">
        <v>4177</v>
      </c>
      <c r="L1179" s="37"/>
      <c r="M1179" s="37">
        <v>50</v>
      </c>
      <c r="N1179" s="37">
        <v>93.75</v>
      </c>
      <c r="O1179" s="233" t="s">
        <v>4297</v>
      </c>
      <c r="P1179" s="240" t="s">
        <v>4177</v>
      </c>
      <c r="Q1179" s="240"/>
      <c r="R1179" s="241">
        <v>400</v>
      </c>
      <c r="S1179" s="241">
        <v>125</v>
      </c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</row>
    <row r="1180" spans="2:31" s="51" customFormat="1" ht="25.5">
      <c r="B1180" s="7" t="s">
        <v>3959</v>
      </c>
      <c r="C1180" s="25" t="s">
        <v>3960</v>
      </c>
      <c r="D1180" s="103" t="s">
        <v>3961</v>
      </c>
      <c r="E1180" s="83" t="s">
        <v>3962</v>
      </c>
      <c r="F1180" s="103" t="s">
        <v>3855</v>
      </c>
      <c r="G1180" s="26" t="s">
        <v>158</v>
      </c>
      <c r="H1180" s="73">
        <v>300</v>
      </c>
      <c r="I1180" s="20">
        <v>150</v>
      </c>
      <c r="J1180" s="1" t="s">
        <v>4297</v>
      </c>
      <c r="K1180" s="37" t="s">
        <v>4177</v>
      </c>
      <c r="L1180" s="37"/>
      <c r="M1180" s="37">
        <v>100</v>
      </c>
      <c r="N1180" s="37">
        <v>75.89</v>
      </c>
      <c r="O1180" s="11" t="s">
        <v>4297</v>
      </c>
      <c r="P1180" s="8" t="s">
        <v>4177</v>
      </c>
      <c r="Q1180" s="8"/>
      <c r="R1180" s="7">
        <v>400</v>
      </c>
      <c r="S1180" s="7">
        <v>90</v>
      </c>
      <c r="T1180" s="8"/>
      <c r="U1180" s="10"/>
      <c r="V1180" s="7"/>
      <c r="W1180" s="7"/>
      <c r="X1180" s="8"/>
      <c r="Y1180" s="10"/>
      <c r="Z1180" s="7"/>
      <c r="AA1180" s="7"/>
      <c r="AB1180" s="10"/>
      <c r="AC1180" s="10"/>
      <c r="AD1180" s="10"/>
      <c r="AE1180" s="10"/>
    </row>
    <row r="1181" spans="2:31" s="51" customFormat="1" ht="25.5">
      <c r="B1181" s="7" t="s">
        <v>3963</v>
      </c>
      <c r="C1181" s="25" t="s">
        <v>3964</v>
      </c>
      <c r="D1181" s="25" t="s">
        <v>3965</v>
      </c>
      <c r="E1181" s="83" t="s">
        <v>3966</v>
      </c>
      <c r="F1181" s="44" t="s">
        <v>3879</v>
      </c>
      <c r="G1181" s="26" t="s">
        <v>158</v>
      </c>
      <c r="H1181" s="73">
        <v>60</v>
      </c>
      <c r="I1181" s="20">
        <v>150</v>
      </c>
      <c r="J1181" s="1" t="s">
        <v>4297</v>
      </c>
      <c r="K1181" s="37" t="s">
        <v>4177</v>
      </c>
      <c r="L1181" s="37"/>
      <c r="M1181" s="37">
        <v>5</v>
      </c>
      <c r="N1181" s="37">
        <v>125</v>
      </c>
      <c r="O1181" s="233" t="s">
        <v>4297</v>
      </c>
      <c r="P1181" s="8" t="s">
        <v>4177</v>
      </c>
      <c r="Q1181" s="8"/>
      <c r="R1181" s="26">
        <v>70</v>
      </c>
      <c r="S1181" s="26">
        <v>145</v>
      </c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</row>
    <row r="1182" spans="2:31" s="51" customFormat="1" ht="25.5">
      <c r="B1182" s="7" t="s">
        <v>3967</v>
      </c>
      <c r="C1182" s="90" t="s">
        <v>3968</v>
      </c>
      <c r="D1182" s="25" t="s">
        <v>3965</v>
      </c>
      <c r="E1182" s="83" t="s">
        <v>3969</v>
      </c>
      <c r="F1182" s="25" t="s">
        <v>3970</v>
      </c>
      <c r="G1182" s="8" t="s">
        <v>158</v>
      </c>
      <c r="H1182" s="73">
        <v>23</v>
      </c>
      <c r="I1182" s="20">
        <v>280</v>
      </c>
      <c r="J1182" s="1"/>
      <c r="K1182" s="37"/>
      <c r="L1182" s="37"/>
      <c r="M1182" s="37"/>
      <c r="N1182" s="37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</row>
    <row r="1183" spans="2:31" s="51" customFormat="1" ht="25.5">
      <c r="B1183" s="7" t="s">
        <v>3971</v>
      </c>
      <c r="C1183" s="25" t="s">
        <v>3972</v>
      </c>
      <c r="D1183" s="25" t="s">
        <v>3973</v>
      </c>
      <c r="E1183" s="83" t="s">
        <v>3974</v>
      </c>
      <c r="F1183" s="44" t="s">
        <v>3879</v>
      </c>
      <c r="G1183" s="26" t="s">
        <v>158</v>
      </c>
      <c r="H1183" s="73">
        <v>120</v>
      </c>
      <c r="I1183" s="20">
        <v>150</v>
      </c>
      <c r="J1183" s="1" t="s">
        <v>4297</v>
      </c>
      <c r="K1183" s="37" t="s">
        <v>4177</v>
      </c>
      <c r="L1183" s="37"/>
      <c r="M1183" s="37">
        <v>10</v>
      </c>
      <c r="N1183" s="37">
        <v>89.29</v>
      </c>
      <c r="O1183" s="242" t="s">
        <v>4297</v>
      </c>
      <c r="P1183" s="8" t="s">
        <v>4177</v>
      </c>
      <c r="Q1183" s="8"/>
      <c r="R1183" s="7">
        <v>40.5</v>
      </c>
      <c r="S1183" s="7">
        <v>143</v>
      </c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</row>
    <row r="1184" spans="2:31" s="51" customFormat="1" ht="25.5">
      <c r="B1184" s="7" t="s">
        <v>3975</v>
      </c>
      <c r="C1184" s="25" t="s">
        <v>3976</v>
      </c>
      <c r="D1184" s="25" t="s">
        <v>3977</v>
      </c>
      <c r="E1184" s="83" t="s">
        <v>3978</v>
      </c>
      <c r="F1184" s="44" t="s">
        <v>3879</v>
      </c>
      <c r="G1184" s="26" t="s">
        <v>158</v>
      </c>
      <c r="H1184" s="73">
        <v>300</v>
      </c>
      <c r="I1184" s="20">
        <v>150</v>
      </c>
      <c r="J1184" s="1"/>
      <c r="K1184" s="37"/>
      <c r="L1184" s="37"/>
      <c r="M1184" s="37"/>
      <c r="N1184" s="37"/>
      <c r="O1184" s="242" t="s">
        <v>4297</v>
      </c>
      <c r="P1184" s="8" t="s">
        <v>4177</v>
      </c>
      <c r="Q1184" s="8"/>
      <c r="R1184" s="7">
        <v>200</v>
      </c>
      <c r="S1184" s="7">
        <v>90</v>
      </c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</row>
    <row r="1185" spans="2:31" s="51" customFormat="1" ht="25.5">
      <c r="B1185" s="7" t="s">
        <v>3979</v>
      </c>
      <c r="C1185" s="25" t="s">
        <v>3980</v>
      </c>
      <c r="D1185" s="25" t="s">
        <v>3981</v>
      </c>
      <c r="E1185" s="83" t="s">
        <v>3958</v>
      </c>
      <c r="F1185" s="44" t="s">
        <v>3879</v>
      </c>
      <c r="G1185" s="26" t="s">
        <v>158</v>
      </c>
      <c r="H1185" s="73">
        <v>300</v>
      </c>
      <c r="I1185" s="20">
        <v>150</v>
      </c>
      <c r="J1185" s="1" t="s">
        <v>4297</v>
      </c>
      <c r="K1185" s="37" t="s">
        <v>4177</v>
      </c>
      <c r="L1185" s="37"/>
      <c r="M1185" s="37">
        <v>30</v>
      </c>
      <c r="N1185" s="37">
        <v>102.68</v>
      </c>
      <c r="O1185" s="242" t="s">
        <v>4297</v>
      </c>
      <c r="P1185" s="8" t="s">
        <v>4177</v>
      </c>
      <c r="Q1185" s="8"/>
      <c r="R1185" s="7">
        <v>200</v>
      </c>
      <c r="S1185" s="7">
        <v>90</v>
      </c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</row>
    <row r="1186" spans="2:31" s="51" customFormat="1" ht="25.5">
      <c r="B1186" s="7" t="s">
        <v>3982</v>
      </c>
      <c r="C1186" s="25" t="s">
        <v>3983</v>
      </c>
      <c r="D1186" s="25" t="s">
        <v>3984</v>
      </c>
      <c r="E1186" s="83" t="s">
        <v>3985</v>
      </c>
      <c r="F1186" s="25" t="s">
        <v>3829</v>
      </c>
      <c r="G1186" s="8" t="s">
        <v>3830</v>
      </c>
      <c r="H1186" s="73">
        <v>144</v>
      </c>
      <c r="I1186" s="20">
        <v>185</v>
      </c>
      <c r="J1186" s="1" t="s">
        <v>4413</v>
      </c>
      <c r="K1186" s="37" t="s">
        <v>4177</v>
      </c>
      <c r="L1186" s="37"/>
      <c r="M1186" s="37">
        <v>42</v>
      </c>
      <c r="N1186" s="37">
        <v>165.18</v>
      </c>
      <c r="O1186" s="8" t="s">
        <v>4486</v>
      </c>
      <c r="P1186" s="8" t="s">
        <v>4177</v>
      </c>
      <c r="Q1186" s="236"/>
      <c r="R1186" s="202">
        <v>17</v>
      </c>
      <c r="S1186" s="202">
        <v>294</v>
      </c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</row>
    <row r="1187" spans="2:31" s="51" customFormat="1" ht="25.5">
      <c r="B1187" s="7" t="s">
        <v>3986</v>
      </c>
      <c r="C1187" s="25" t="s">
        <v>3987</v>
      </c>
      <c r="D1187" s="25" t="s">
        <v>3988</v>
      </c>
      <c r="E1187" s="83" t="s">
        <v>3989</v>
      </c>
      <c r="F1187" s="232" t="s">
        <v>3990</v>
      </c>
      <c r="G1187" s="26" t="s">
        <v>158</v>
      </c>
      <c r="H1187" s="73">
        <v>600</v>
      </c>
      <c r="I1187" s="20">
        <v>150</v>
      </c>
      <c r="J1187" s="1" t="s">
        <v>4414</v>
      </c>
      <c r="K1187" s="37" t="s">
        <v>4191</v>
      </c>
      <c r="L1187" s="37"/>
      <c r="M1187" s="37">
        <v>489.57</v>
      </c>
      <c r="N1187" s="37">
        <v>101.21</v>
      </c>
      <c r="O1187" s="233" t="s">
        <v>4481</v>
      </c>
      <c r="P1187" s="8" t="s">
        <v>4191</v>
      </c>
      <c r="Q1187" s="8"/>
      <c r="R1187" s="7">
        <v>621.6</v>
      </c>
      <c r="S1187" s="7">
        <v>100</v>
      </c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</row>
    <row r="1188" spans="2:31" s="51" customFormat="1" ht="25.5">
      <c r="B1188" s="7" t="s">
        <v>3991</v>
      </c>
      <c r="C1188" s="183" t="s">
        <v>3992</v>
      </c>
      <c r="D1188" s="44" t="s">
        <v>3993</v>
      </c>
      <c r="E1188" s="83" t="s">
        <v>3994</v>
      </c>
      <c r="F1188" s="44" t="s">
        <v>3995</v>
      </c>
      <c r="G1188" s="26" t="s">
        <v>158</v>
      </c>
      <c r="H1188" s="73">
        <v>80</v>
      </c>
      <c r="I1188" s="20">
        <v>280</v>
      </c>
      <c r="J1188" s="1"/>
      <c r="K1188" s="37"/>
      <c r="L1188" s="37"/>
      <c r="M1188" s="37"/>
      <c r="N1188" s="37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</row>
    <row r="1189" spans="2:31" s="51" customFormat="1" ht="25.5">
      <c r="B1189" s="7" t="s">
        <v>3996</v>
      </c>
      <c r="C1189" s="25" t="s">
        <v>3997</v>
      </c>
      <c r="D1189" s="25" t="s">
        <v>3993</v>
      </c>
      <c r="E1189" s="83" t="s">
        <v>3994</v>
      </c>
      <c r="F1189" s="44" t="s">
        <v>3998</v>
      </c>
      <c r="G1189" s="26" t="s">
        <v>853</v>
      </c>
      <c r="H1189" s="73">
        <v>600</v>
      </c>
      <c r="I1189" s="20">
        <v>130</v>
      </c>
      <c r="J1189" s="1"/>
      <c r="K1189" s="37"/>
      <c r="L1189" s="37"/>
      <c r="M1189" s="37"/>
      <c r="N1189" s="37"/>
      <c r="O1189" s="233" t="s">
        <v>4487</v>
      </c>
      <c r="P1189" s="11" t="s">
        <v>4177</v>
      </c>
      <c r="Q1189" s="11"/>
      <c r="R1189" s="7" t="s">
        <v>4488</v>
      </c>
      <c r="S1189" s="7" t="s">
        <v>4489</v>
      </c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</row>
    <row r="1190" spans="2:31" s="51" customFormat="1" ht="25.5">
      <c r="B1190" s="7" t="s">
        <v>3999</v>
      </c>
      <c r="C1190" s="25" t="s">
        <v>4000</v>
      </c>
      <c r="D1190" s="25" t="s">
        <v>4001</v>
      </c>
      <c r="E1190" s="83" t="s">
        <v>4002</v>
      </c>
      <c r="F1190" s="25" t="s">
        <v>3855</v>
      </c>
      <c r="G1190" s="8" t="s">
        <v>158</v>
      </c>
      <c r="H1190" s="73">
        <v>120</v>
      </c>
      <c r="I1190" s="20">
        <v>600</v>
      </c>
      <c r="J1190" s="1" t="s">
        <v>4410</v>
      </c>
      <c r="K1190" s="37" t="s">
        <v>4177</v>
      </c>
      <c r="L1190" s="37"/>
      <c r="M1190" s="37">
        <v>6.5</v>
      </c>
      <c r="N1190" s="37">
        <v>403.57</v>
      </c>
      <c r="O1190" s="8" t="s">
        <v>4478</v>
      </c>
      <c r="P1190" s="8" t="s">
        <v>4177</v>
      </c>
      <c r="Q1190" s="8"/>
      <c r="R1190" s="26">
        <v>71</v>
      </c>
      <c r="S1190" s="26">
        <v>680</v>
      </c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</row>
    <row r="1191" spans="2:31" s="51" customFormat="1" ht="76.5">
      <c r="B1191" s="7" t="s">
        <v>4003</v>
      </c>
      <c r="C1191" s="25" t="s">
        <v>4004</v>
      </c>
      <c r="D1191" s="25" t="s">
        <v>4005</v>
      </c>
      <c r="E1191" s="83" t="s">
        <v>4006</v>
      </c>
      <c r="F1191" s="232" t="s">
        <v>4005</v>
      </c>
      <c r="G1191" s="123" t="s">
        <v>148</v>
      </c>
      <c r="H1191" s="73">
        <v>1250</v>
      </c>
      <c r="I1191" s="20">
        <v>290</v>
      </c>
      <c r="J1191" s="1" t="s">
        <v>4416</v>
      </c>
      <c r="K1191" s="37" t="s">
        <v>4191</v>
      </c>
      <c r="L1191" s="37"/>
      <c r="M1191" s="37">
        <v>171</v>
      </c>
      <c r="N1191" s="37">
        <v>280.60000000000002</v>
      </c>
      <c r="O1191" s="8" t="s">
        <v>4490</v>
      </c>
      <c r="P1191" s="8" t="s">
        <v>4191</v>
      </c>
      <c r="Q1191" s="8"/>
      <c r="R1191" s="7">
        <v>1112</v>
      </c>
      <c r="S1191" s="7">
        <v>270</v>
      </c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</row>
    <row r="1192" spans="2:31" s="51" customFormat="1" ht="25.5">
      <c r="B1192" s="7" t="s">
        <v>4007</v>
      </c>
      <c r="C1192" s="103" t="s">
        <v>4008</v>
      </c>
      <c r="D1192" s="103" t="s">
        <v>4009</v>
      </c>
      <c r="E1192" s="83" t="s">
        <v>4010</v>
      </c>
      <c r="F1192" s="100" t="s">
        <v>3879</v>
      </c>
      <c r="G1192" s="243" t="s">
        <v>158</v>
      </c>
      <c r="H1192" s="73">
        <v>60</v>
      </c>
      <c r="I1192" s="20">
        <v>440</v>
      </c>
      <c r="J1192" s="1"/>
      <c r="K1192" s="37"/>
      <c r="L1192" s="37"/>
      <c r="M1192" s="37"/>
      <c r="N1192" s="37"/>
      <c r="O1192" s="233" t="s">
        <v>4297</v>
      </c>
      <c r="P1192" s="8" t="s">
        <v>4177</v>
      </c>
      <c r="Q1192" s="8"/>
      <c r="R1192" s="7">
        <v>75</v>
      </c>
      <c r="S1192" s="7">
        <v>295</v>
      </c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</row>
    <row r="1193" spans="2:31" s="51" customFormat="1" ht="25.5">
      <c r="B1193" s="7" t="s">
        <v>4011</v>
      </c>
      <c r="C1193" s="103" t="s">
        <v>4012</v>
      </c>
      <c r="D1193" s="103" t="s">
        <v>4013</v>
      </c>
      <c r="E1193" s="83" t="s">
        <v>4014</v>
      </c>
      <c r="F1193" s="244" t="s">
        <v>3897</v>
      </c>
      <c r="G1193" s="8" t="s">
        <v>158</v>
      </c>
      <c r="H1193" s="73">
        <v>720</v>
      </c>
      <c r="I1193" s="20">
        <v>150</v>
      </c>
      <c r="J1193" s="1" t="s">
        <v>4414</v>
      </c>
      <c r="K1193" s="37" t="s">
        <v>4191</v>
      </c>
      <c r="L1193" s="37"/>
      <c r="M1193" s="37">
        <v>268.39999999999998</v>
      </c>
      <c r="N1193" s="37">
        <v>178.57</v>
      </c>
      <c r="O1193" s="8" t="s">
        <v>4491</v>
      </c>
      <c r="P1193" s="11" t="s">
        <v>4191</v>
      </c>
      <c r="Q1193" s="11"/>
      <c r="R1193" s="26" t="s">
        <v>4492</v>
      </c>
      <c r="S1193" s="26" t="s">
        <v>4493</v>
      </c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</row>
    <row r="1194" spans="2:31" s="51" customFormat="1" ht="25.5">
      <c r="B1194" s="7" t="s">
        <v>4015</v>
      </c>
      <c r="C1194" s="103" t="s">
        <v>4016</v>
      </c>
      <c r="D1194" s="103" t="s">
        <v>4017</v>
      </c>
      <c r="E1194" s="83" t="s">
        <v>4018</v>
      </c>
      <c r="F1194" s="103" t="s">
        <v>3902</v>
      </c>
      <c r="G1194" s="8" t="s">
        <v>51</v>
      </c>
      <c r="H1194" s="73">
        <v>300</v>
      </c>
      <c r="I1194" s="20">
        <v>85</v>
      </c>
      <c r="J1194" s="1" t="s">
        <v>4414</v>
      </c>
      <c r="K1194" s="37" t="s">
        <v>4177</v>
      </c>
      <c r="L1194" s="37"/>
      <c r="M1194" s="37">
        <v>168</v>
      </c>
      <c r="N1194" s="37">
        <v>63.39</v>
      </c>
      <c r="O1194" s="13" t="s">
        <v>4268</v>
      </c>
      <c r="P1194" s="13" t="s">
        <v>4177</v>
      </c>
      <c r="Q1194" s="13"/>
      <c r="R1194" s="53">
        <v>250</v>
      </c>
      <c r="S1194" s="53">
        <v>68</v>
      </c>
      <c r="T1194" s="13"/>
      <c r="U1194" s="58"/>
      <c r="V1194" s="53"/>
      <c r="W1194" s="53"/>
      <c r="X1194" s="13"/>
      <c r="Y1194" s="58"/>
      <c r="Z1194" s="53"/>
      <c r="AA1194" s="53"/>
      <c r="AB1194" s="10"/>
      <c r="AC1194" s="10"/>
      <c r="AD1194" s="10"/>
      <c r="AE1194" s="10"/>
    </row>
    <row r="1195" spans="2:31" s="51" customFormat="1" ht="25.5">
      <c r="B1195" s="7" t="s">
        <v>4019</v>
      </c>
      <c r="C1195" s="25" t="s">
        <v>4020</v>
      </c>
      <c r="D1195" s="25" t="s">
        <v>4021</v>
      </c>
      <c r="E1195" s="83" t="s">
        <v>4022</v>
      </c>
      <c r="F1195" s="232" t="s">
        <v>4023</v>
      </c>
      <c r="G1195" s="8" t="s">
        <v>158</v>
      </c>
      <c r="H1195" s="73">
        <v>280</v>
      </c>
      <c r="I1195" s="20">
        <v>220</v>
      </c>
      <c r="J1195" s="1" t="s">
        <v>4417</v>
      </c>
      <c r="K1195" s="37" t="s">
        <v>4177</v>
      </c>
      <c r="L1195" s="37"/>
      <c r="M1195" s="37">
        <v>16</v>
      </c>
      <c r="N1195" s="37">
        <v>209.82</v>
      </c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</row>
    <row r="1196" spans="2:31" s="51" customFormat="1" ht="25.5">
      <c r="B1196" s="7" t="s">
        <v>4024</v>
      </c>
      <c r="C1196" s="90" t="s">
        <v>4025</v>
      </c>
      <c r="D1196" s="90" t="s">
        <v>4026</v>
      </c>
      <c r="E1196" s="245" t="s">
        <v>4027</v>
      </c>
      <c r="F1196" s="25" t="s">
        <v>3829</v>
      </c>
      <c r="G1196" s="8" t="s">
        <v>158</v>
      </c>
      <c r="H1196" s="73">
        <v>70</v>
      </c>
      <c r="I1196" s="20">
        <v>550</v>
      </c>
      <c r="J1196" s="1" t="s">
        <v>4413</v>
      </c>
      <c r="K1196" s="37" t="s">
        <v>4177</v>
      </c>
      <c r="L1196" s="37"/>
      <c r="M1196" s="37">
        <v>5.0999999999999996</v>
      </c>
      <c r="N1196" s="37">
        <v>493.7</v>
      </c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</row>
    <row r="1197" spans="2:31" s="51" customFormat="1" ht="38.25">
      <c r="B1197" s="7" t="s">
        <v>4028</v>
      </c>
      <c r="C1197" s="25" t="s">
        <v>4029</v>
      </c>
      <c r="D1197" s="25" t="s">
        <v>4030</v>
      </c>
      <c r="E1197" s="83" t="s">
        <v>4031</v>
      </c>
      <c r="F1197" s="25" t="s">
        <v>4032</v>
      </c>
      <c r="G1197" s="8" t="s">
        <v>3830</v>
      </c>
      <c r="H1197" s="73">
        <v>180</v>
      </c>
      <c r="I1197" s="20">
        <v>170</v>
      </c>
      <c r="J1197" s="1" t="s">
        <v>4417</v>
      </c>
      <c r="K1197" s="37" t="s">
        <v>4177</v>
      </c>
      <c r="L1197" s="37"/>
      <c r="M1197" s="37">
        <v>2</v>
      </c>
      <c r="N1197" s="37">
        <v>161.07</v>
      </c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</row>
    <row r="1198" spans="2:31" s="51" customFormat="1" ht="25.5">
      <c r="B1198" s="7" t="s">
        <v>4033</v>
      </c>
      <c r="C1198" s="25" t="s">
        <v>4034</v>
      </c>
      <c r="D1198" s="25" t="s">
        <v>4035</v>
      </c>
      <c r="E1198" s="83" t="s">
        <v>4036</v>
      </c>
      <c r="F1198" s="232" t="s">
        <v>4037</v>
      </c>
      <c r="G1198" s="8" t="s">
        <v>158</v>
      </c>
      <c r="H1198" s="73">
        <v>18</v>
      </c>
      <c r="I1198" s="20">
        <v>1600</v>
      </c>
      <c r="J1198" s="1" t="s">
        <v>4296</v>
      </c>
      <c r="K1198" s="37" t="s">
        <v>4177</v>
      </c>
      <c r="L1198" s="37"/>
      <c r="M1198" s="37">
        <v>2.85</v>
      </c>
      <c r="N1198" s="37">
        <v>1409.78</v>
      </c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</row>
    <row r="1199" spans="2:31" s="51" customFormat="1" ht="63.75">
      <c r="B1199" s="7" t="s">
        <v>4038</v>
      </c>
      <c r="C1199" s="103" t="s">
        <v>4034</v>
      </c>
      <c r="D1199" s="103" t="s">
        <v>4035</v>
      </c>
      <c r="E1199" s="25" t="s">
        <v>4036</v>
      </c>
      <c r="F1199" s="232" t="s">
        <v>4037</v>
      </c>
      <c r="G1199" s="8" t="s">
        <v>158</v>
      </c>
      <c r="H1199" s="73">
        <v>42</v>
      </c>
      <c r="I1199" s="20">
        <v>1000</v>
      </c>
      <c r="J1199" s="1"/>
      <c r="K1199" s="37"/>
      <c r="L1199" s="37"/>
      <c r="M1199" s="37"/>
      <c r="N1199" s="37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</row>
    <row r="1200" spans="2:31" s="51" customFormat="1" ht="25.5">
      <c r="B1200" s="7" t="s">
        <v>4039</v>
      </c>
      <c r="C1200" s="103" t="s">
        <v>4040</v>
      </c>
      <c r="D1200" s="103" t="s">
        <v>4041</v>
      </c>
      <c r="E1200" s="83" t="s">
        <v>4042</v>
      </c>
      <c r="F1200" s="100" t="s">
        <v>3879</v>
      </c>
      <c r="G1200" s="243" t="s">
        <v>158</v>
      </c>
      <c r="H1200" s="73">
        <v>120</v>
      </c>
      <c r="I1200" s="20">
        <v>150</v>
      </c>
      <c r="J1200" s="1"/>
      <c r="K1200" s="37"/>
      <c r="L1200" s="37"/>
      <c r="M1200" s="37"/>
      <c r="N1200" s="37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</row>
    <row r="1201" spans="2:31" s="51" customFormat="1" ht="25.5">
      <c r="B1201" s="7" t="s">
        <v>4043</v>
      </c>
      <c r="C1201" s="25" t="s">
        <v>4044</v>
      </c>
      <c r="D1201" s="25" t="s">
        <v>4045</v>
      </c>
      <c r="E1201" s="83" t="s">
        <v>4046</v>
      </c>
      <c r="F1201" s="25" t="s">
        <v>3845</v>
      </c>
      <c r="G1201" s="8" t="s">
        <v>158</v>
      </c>
      <c r="H1201" s="73">
        <v>150</v>
      </c>
      <c r="I1201" s="20">
        <v>600</v>
      </c>
      <c r="J1201" s="1" t="s">
        <v>4296</v>
      </c>
      <c r="K1201" s="37" t="s">
        <v>4177</v>
      </c>
      <c r="L1201" s="37"/>
      <c r="M1201" s="37">
        <v>23.4</v>
      </c>
      <c r="N1201" s="37">
        <v>312.5</v>
      </c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</row>
    <row r="1202" spans="2:31" s="51" customFormat="1" ht="25.5">
      <c r="B1202" s="7" t="s">
        <v>4047</v>
      </c>
      <c r="C1202" s="145" t="s">
        <v>4048</v>
      </c>
      <c r="D1202" s="25" t="s">
        <v>4049</v>
      </c>
      <c r="E1202" s="83" t="s">
        <v>4050</v>
      </c>
      <c r="F1202" s="44" t="s">
        <v>4051</v>
      </c>
      <c r="G1202" s="26" t="s">
        <v>158</v>
      </c>
      <c r="H1202" s="73">
        <v>10</v>
      </c>
      <c r="I1202" s="20">
        <v>1700</v>
      </c>
      <c r="J1202" s="1" t="s">
        <v>4409</v>
      </c>
      <c r="K1202" s="37" t="s">
        <v>4177</v>
      </c>
      <c r="L1202" s="37"/>
      <c r="M1202" s="37">
        <v>1.6</v>
      </c>
      <c r="N1202" s="37">
        <v>1504.47</v>
      </c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</row>
    <row r="1203" spans="2:31" s="51" customFormat="1" ht="25.5">
      <c r="B1203" s="7" t="s">
        <v>4052</v>
      </c>
      <c r="C1203" s="103" t="s">
        <v>4053</v>
      </c>
      <c r="D1203" s="25" t="s">
        <v>4054</v>
      </c>
      <c r="E1203" s="83" t="s">
        <v>4055</v>
      </c>
      <c r="F1203" s="103" t="s">
        <v>3855</v>
      </c>
      <c r="G1203" s="240" t="s">
        <v>158</v>
      </c>
      <c r="H1203" s="246">
        <v>360</v>
      </c>
      <c r="I1203" s="193">
        <v>300</v>
      </c>
      <c r="J1203" s="1"/>
      <c r="K1203" s="37"/>
      <c r="L1203" s="37"/>
      <c r="M1203" s="37"/>
      <c r="N1203" s="37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</row>
    <row r="1204" spans="2:31" s="51" customFormat="1" ht="25.5">
      <c r="B1204" s="7" t="s">
        <v>4056</v>
      </c>
      <c r="C1204" s="25" t="s">
        <v>4057</v>
      </c>
      <c r="D1204" s="25" t="s">
        <v>4058</v>
      </c>
      <c r="E1204" s="83" t="s">
        <v>4059</v>
      </c>
      <c r="F1204" s="25" t="s">
        <v>3902</v>
      </c>
      <c r="G1204" s="240" t="s">
        <v>853</v>
      </c>
      <c r="H1204" s="73">
        <v>500</v>
      </c>
      <c r="I1204" s="20">
        <v>150</v>
      </c>
      <c r="J1204" s="1" t="s">
        <v>4298</v>
      </c>
      <c r="K1204" s="37" t="s">
        <v>4177</v>
      </c>
      <c r="L1204" s="37"/>
      <c r="M1204" s="37">
        <v>224</v>
      </c>
      <c r="N1204" s="37">
        <v>169.64</v>
      </c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</row>
    <row r="1205" spans="2:31" s="51" customFormat="1" ht="25.5">
      <c r="B1205" s="7" t="s">
        <v>4060</v>
      </c>
      <c r="C1205" s="72" t="s">
        <v>4061</v>
      </c>
      <c r="D1205" s="247" t="s">
        <v>4062</v>
      </c>
      <c r="E1205" s="248" t="s">
        <v>4063</v>
      </c>
      <c r="F1205" s="72" t="s">
        <v>4062</v>
      </c>
      <c r="G1205" s="8" t="s">
        <v>3850</v>
      </c>
      <c r="H1205" s="73">
        <v>720</v>
      </c>
      <c r="I1205" s="20">
        <v>85</v>
      </c>
      <c r="J1205" s="1" t="s">
        <v>4298</v>
      </c>
      <c r="K1205" s="37" t="s">
        <v>4177</v>
      </c>
      <c r="L1205" s="37"/>
      <c r="M1205" s="37">
        <v>180</v>
      </c>
      <c r="N1205" s="37">
        <v>58.93</v>
      </c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</row>
    <row r="1206" spans="2:31" s="51" customFormat="1" ht="25.5">
      <c r="B1206" s="7" t="s">
        <v>4064</v>
      </c>
      <c r="C1206" s="25" t="s">
        <v>4065</v>
      </c>
      <c r="D1206" s="103" t="s">
        <v>4066</v>
      </c>
      <c r="E1206" s="43" t="s">
        <v>4067</v>
      </c>
      <c r="F1206" s="25" t="s">
        <v>3855</v>
      </c>
      <c r="G1206" s="8" t="s">
        <v>158</v>
      </c>
      <c r="H1206" s="73">
        <v>1800</v>
      </c>
      <c r="I1206" s="20">
        <v>280</v>
      </c>
      <c r="J1206" s="1" t="s">
        <v>4297</v>
      </c>
      <c r="K1206" s="37" t="s">
        <v>4177</v>
      </c>
      <c r="L1206" s="37"/>
      <c r="M1206" s="37">
        <v>500</v>
      </c>
      <c r="N1206" s="37">
        <v>142.86000000000001</v>
      </c>
      <c r="O1206" s="233" t="s">
        <v>4297</v>
      </c>
      <c r="P1206" s="233" t="s">
        <v>4177</v>
      </c>
      <c r="Q1206" s="233"/>
      <c r="R1206" s="237">
        <v>1200</v>
      </c>
      <c r="S1206" s="237">
        <v>136</v>
      </c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</row>
    <row r="1207" spans="2:31" s="51" customFormat="1" ht="51">
      <c r="B1207" s="7" t="s">
        <v>4068</v>
      </c>
      <c r="C1207" s="25" t="s">
        <v>4069</v>
      </c>
      <c r="D1207" s="25" t="s">
        <v>4070</v>
      </c>
      <c r="E1207" s="83" t="s">
        <v>4071</v>
      </c>
      <c r="F1207" s="25" t="s">
        <v>4070</v>
      </c>
      <c r="G1207" s="8" t="s">
        <v>853</v>
      </c>
      <c r="H1207" s="73">
        <v>520</v>
      </c>
      <c r="I1207" s="20">
        <v>180</v>
      </c>
      <c r="J1207" s="1" t="s">
        <v>4413</v>
      </c>
      <c r="K1207" s="37" t="s">
        <v>4177</v>
      </c>
      <c r="L1207" s="37"/>
      <c r="M1207" s="37">
        <v>155</v>
      </c>
      <c r="N1207" s="37">
        <v>145.69</v>
      </c>
      <c r="O1207" s="8" t="s">
        <v>4494</v>
      </c>
      <c r="P1207" s="8" t="s">
        <v>4177</v>
      </c>
      <c r="Q1207" s="8"/>
      <c r="R1207" s="7">
        <v>434</v>
      </c>
      <c r="S1207" s="7">
        <v>98</v>
      </c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</row>
    <row r="1208" spans="2:31" s="51" customFormat="1" ht="25.5">
      <c r="B1208" s="7" t="s">
        <v>4072</v>
      </c>
      <c r="C1208" s="25" t="s">
        <v>4073</v>
      </c>
      <c r="D1208" s="25" t="s">
        <v>4074</v>
      </c>
      <c r="E1208" s="83" t="s">
        <v>4075</v>
      </c>
      <c r="F1208" s="25" t="s">
        <v>3879</v>
      </c>
      <c r="G1208" s="26" t="s">
        <v>158</v>
      </c>
      <c r="H1208" s="73">
        <v>360</v>
      </c>
      <c r="I1208" s="20">
        <v>150</v>
      </c>
      <c r="J1208" s="1"/>
      <c r="K1208" s="37"/>
      <c r="L1208" s="37"/>
      <c r="M1208" s="37"/>
      <c r="N1208" s="37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</row>
    <row r="1209" spans="2:31" s="51" customFormat="1" ht="51">
      <c r="B1209" s="7" t="s">
        <v>4076</v>
      </c>
      <c r="C1209" s="103" t="s">
        <v>4077</v>
      </c>
      <c r="D1209" s="103" t="s">
        <v>4078</v>
      </c>
      <c r="E1209" s="83" t="s">
        <v>4079</v>
      </c>
      <c r="F1209" s="25" t="s">
        <v>4080</v>
      </c>
      <c r="G1209" s="8" t="s">
        <v>158</v>
      </c>
      <c r="H1209" s="73">
        <v>60</v>
      </c>
      <c r="I1209" s="20">
        <v>1200</v>
      </c>
      <c r="J1209" s="1" t="s">
        <v>4296</v>
      </c>
      <c r="K1209" s="37" t="s">
        <v>4177</v>
      </c>
      <c r="L1209" s="37"/>
      <c r="M1209" s="37">
        <v>21</v>
      </c>
      <c r="N1209" s="37">
        <v>959.82</v>
      </c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</row>
    <row r="1210" spans="2:31" s="51" customFormat="1" ht="51">
      <c r="B1210" s="7" t="s">
        <v>4081</v>
      </c>
      <c r="C1210" s="25" t="s">
        <v>4077</v>
      </c>
      <c r="D1210" s="25" t="s">
        <v>4078</v>
      </c>
      <c r="E1210" s="83" t="s">
        <v>4079</v>
      </c>
      <c r="F1210" s="25" t="s">
        <v>4082</v>
      </c>
      <c r="G1210" s="8" t="s">
        <v>158</v>
      </c>
      <c r="H1210" s="73">
        <v>110</v>
      </c>
      <c r="I1210" s="20">
        <v>900</v>
      </c>
      <c r="J1210" s="1"/>
      <c r="K1210" s="37"/>
      <c r="L1210" s="37"/>
      <c r="M1210" s="37"/>
      <c r="N1210" s="37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</row>
    <row r="1211" spans="2:31" s="51" customFormat="1" ht="38.25">
      <c r="B1211" s="7" t="s">
        <v>4083</v>
      </c>
      <c r="C1211" s="103" t="s">
        <v>4084</v>
      </c>
      <c r="D1211" s="103" t="s">
        <v>4085</v>
      </c>
      <c r="E1211" s="25" t="s">
        <v>4086</v>
      </c>
      <c r="F1211" s="103" t="s">
        <v>4087</v>
      </c>
      <c r="G1211" s="8" t="s">
        <v>158</v>
      </c>
      <c r="H1211" s="73">
        <v>70</v>
      </c>
      <c r="I1211" s="20">
        <v>1200</v>
      </c>
      <c r="J1211" s="1"/>
      <c r="K1211" s="37"/>
      <c r="L1211" s="37"/>
      <c r="M1211" s="37"/>
      <c r="N1211" s="37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</row>
    <row r="1212" spans="2:31" s="51" customFormat="1" ht="25.5">
      <c r="B1212" s="7" t="s">
        <v>4088</v>
      </c>
      <c r="C1212" s="25" t="s">
        <v>4089</v>
      </c>
      <c r="D1212" s="25" t="s">
        <v>4090</v>
      </c>
      <c r="E1212" s="83" t="s">
        <v>4091</v>
      </c>
      <c r="F1212" s="232" t="s">
        <v>3814</v>
      </c>
      <c r="G1212" s="123" t="s">
        <v>148</v>
      </c>
      <c r="H1212" s="73">
        <v>280</v>
      </c>
      <c r="I1212" s="20">
        <v>200</v>
      </c>
      <c r="J1212" s="1" t="s">
        <v>4412</v>
      </c>
      <c r="K1212" s="37" t="s">
        <v>4177</v>
      </c>
      <c r="L1212" s="37"/>
      <c r="M1212" s="37">
        <v>64</v>
      </c>
      <c r="N1212" s="37">
        <v>196.43</v>
      </c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</row>
    <row r="1213" spans="2:31" s="51" customFormat="1" ht="25.5">
      <c r="B1213" s="7" t="s">
        <v>4092</v>
      </c>
      <c r="C1213" s="25" t="s">
        <v>4089</v>
      </c>
      <c r="D1213" s="25" t="s">
        <v>4090</v>
      </c>
      <c r="E1213" s="83" t="s">
        <v>4091</v>
      </c>
      <c r="F1213" s="44" t="s">
        <v>4093</v>
      </c>
      <c r="G1213" s="123" t="s">
        <v>148</v>
      </c>
      <c r="H1213" s="73">
        <v>460</v>
      </c>
      <c r="I1213" s="20">
        <v>180</v>
      </c>
      <c r="J1213" s="1"/>
      <c r="K1213" s="37"/>
      <c r="L1213" s="37"/>
      <c r="M1213" s="37"/>
      <c r="N1213" s="37"/>
      <c r="O1213" s="8" t="s">
        <v>4495</v>
      </c>
      <c r="P1213" s="8" t="s">
        <v>4177</v>
      </c>
      <c r="Q1213" s="10"/>
      <c r="R1213" s="10">
        <v>2140</v>
      </c>
      <c r="S1213" s="10">
        <v>105</v>
      </c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</row>
    <row r="1214" spans="2:31" s="51" customFormat="1" ht="25.5">
      <c r="B1214" s="7" t="s">
        <v>4094</v>
      </c>
      <c r="C1214" s="25" t="s">
        <v>4089</v>
      </c>
      <c r="D1214" s="25" t="s">
        <v>4090</v>
      </c>
      <c r="E1214" s="83" t="s">
        <v>4091</v>
      </c>
      <c r="F1214" s="25" t="s">
        <v>3811</v>
      </c>
      <c r="G1214" s="123" t="s">
        <v>148</v>
      </c>
      <c r="H1214" s="233">
        <v>180</v>
      </c>
      <c r="I1214" s="249">
        <v>250</v>
      </c>
      <c r="J1214" s="1" t="s">
        <v>4412</v>
      </c>
      <c r="K1214" s="37" t="s">
        <v>4177</v>
      </c>
      <c r="L1214" s="37"/>
      <c r="M1214" s="37">
        <v>18</v>
      </c>
      <c r="N1214" s="37">
        <v>192.86</v>
      </c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</row>
    <row r="1215" spans="2:31" s="51" customFormat="1" ht="25.5">
      <c r="B1215" s="7" t="s">
        <v>4095</v>
      </c>
      <c r="C1215" s="25" t="s">
        <v>4089</v>
      </c>
      <c r="D1215" s="25" t="s">
        <v>4090</v>
      </c>
      <c r="E1215" s="83" t="s">
        <v>4091</v>
      </c>
      <c r="F1215" s="25" t="s">
        <v>4096</v>
      </c>
      <c r="G1215" s="123" t="s">
        <v>148</v>
      </c>
      <c r="H1215" s="73">
        <v>180</v>
      </c>
      <c r="I1215" s="20">
        <v>350</v>
      </c>
      <c r="J1215" s="1" t="s">
        <v>4412</v>
      </c>
      <c r="K1215" s="37" t="s">
        <v>4177</v>
      </c>
      <c r="L1215" s="37"/>
      <c r="M1215" s="37">
        <v>5.4</v>
      </c>
      <c r="N1215" s="37">
        <v>254.47</v>
      </c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</row>
    <row r="1216" spans="2:31" s="51" customFormat="1" ht="25.5">
      <c r="B1216" s="7" t="s">
        <v>4097</v>
      </c>
      <c r="C1216" s="90" t="s">
        <v>4098</v>
      </c>
      <c r="D1216" s="25" t="s">
        <v>4099</v>
      </c>
      <c r="E1216" s="83" t="s">
        <v>4100</v>
      </c>
      <c r="F1216" s="25" t="s">
        <v>3879</v>
      </c>
      <c r="G1216" s="8" t="s">
        <v>158</v>
      </c>
      <c r="H1216" s="73">
        <v>360</v>
      </c>
      <c r="I1216" s="20">
        <v>30</v>
      </c>
      <c r="J1216" s="1" t="s">
        <v>4298</v>
      </c>
      <c r="K1216" s="37" t="s">
        <v>4191</v>
      </c>
      <c r="L1216" s="37"/>
      <c r="M1216" s="37">
        <v>30</v>
      </c>
      <c r="N1216" s="37">
        <v>31.25</v>
      </c>
      <c r="O1216" s="233" t="s">
        <v>4298</v>
      </c>
      <c r="P1216" s="233" t="s">
        <v>4191</v>
      </c>
      <c r="Q1216" s="233"/>
      <c r="R1216" s="237">
        <v>700</v>
      </c>
      <c r="S1216" s="237">
        <v>27</v>
      </c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</row>
    <row r="1217" spans="2:31" s="51" customFormat="1" ht="25.5">
      <c r="B1217" s="7" t="s">
        <v>4101</v>
      </c>
      <c r="C1217" s="90" t="s">
        <v>4098</v>
      </c>
      <c r="D1217" s="25" t="s">
        <v>4099</v>
      </c>
      <c r="E1217" s="83" t="s">
        <v>4100</v>
      </c>
      <c r="F1217" s="232" t="s">
        <v>4102</v>
      </c>
      <c r="G1217" s="8" t="s">
        <v>158</v>
      </c>
      <c r="H1217" s="73">
        <v>360</v>
      </c>
      <c r="I1217" s="20">
        <v>40</v>
      </c>
      <c r="J1217" s="1"/>
      <c r="K1217" s="37"/>
      <c r="L1217" s="37"/>
      <c r="M1217" s="37"/>
      <c r="N1217" s="37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</row>
    <row r="1218" spans="2:31" s="51" customFormat="1" ht="25.5">
      <c r="B1218" s="7" t="s">
        <v>4103</v>
      </c>
      <c r="C1218" s="25" t="s">
        <v>4104</v>
      </c>
      <c r="D1218" s="25" t="s">
        <v>4105</v>
      </c>
      <c r="E1218" s="83" t="s">
        <v>4106</v>
      </c>
      <c r="F1218" s="25" t="s">
        <v>4107</v>
      </c>
      <c r="G1218" s="8" t="s">
        <v>3850</v>
      </c>
      <c r="H1218" s="73">
        <v>330</v>
      </c>
      <c r="I1218" s="20">
        <v>370</v>
      </c>
      <c r="J1218" s="1" t="s">
        <v>4298</v>
      </c>
      <c r="K1218" s="37" t="s">
        <v>4177</v>
      </c>
      <c r="L1218" s="37"/>
      <c r="M1218" s="37">
        <v>39</v>
      </c>
      <c r="N1218" s="37">
        <v>276.79000000000002</v>
      </c>
      <c r="O1218" s="233" t="s">
        <v>4298</v>
      </c>
      <c r="P1218" s="8" t="s">
        <v>4177</v>
      </c>
      <c r="Q1218" s="8"/>
      <c r="R1218" s="7">
        <v>36</v>
      </c>
      <c r="S1218" s="7">
        <v>1453</v>
      </c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</row>
    <row r="1219" spans="2:31" s="51" customFormat="1" ht="25.5">
      <c r="B1219" s="7" t="s">
        <v>4108</v>
      </c>
      <c r="C1219" s="44" t="s">
        <v>4109</v>
      </c>
      <c r="D1219" s="44" t="s">
        <v>4110</v>
      </c>
      <c r="E1219" s="43" t="s">
        <v>4111</v>
      </c>
      <c r="F1219" s="44" t="s">
        <v>4112</v>
      </c>
      <c r="G1219" s="123" t="s">
        <v>148</v>
      </c>
      <c r="H1219" s="73">
        <v>6</v>
      </c>
      <c r="I1219" s="20">
        <v>417</v>
      </c>
      <c r="J1219" s="1" t="s">
        <v>4414</v>
      </c>
      <c r="K1219" s="37" t="s">
        <v>4177</v>
      </c>
      <c r="L1219" s="37"/>
      <c r="M1219" s="37">
        <v>1.8</v>
      </c>
      <c r="N1219" s="37">
        <v>389.91</v>
      </c>
      <c r="O1219" s="11" t="s">
        <v>4296</v>
      </c>
      <c r="P1219" s="8" t="s">
        <v>4177</v>
      </c>
      <c r="Q1219" s="8"/>
      <c r="R1219" s="7">
        <v>11.34</v>
      </c>
      <c r="S1219" s="7">
        <v>317</v>
      </c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</row>
    <row r="1220" spans="2:31" s="51" customFormat="1" ht="25.5">
      <c r="B1220" s="7" t="s">
        <v>4113</v>
      </c>
      <c r="C1220" s="25" t="s">
        <v>4114</v>
      </c>
      <c r="D1220" s="25" t="s">
        <v>4115</v>
      </c>
      <c r="E1220" s="83" t="s">
        <v>4116</v>
      </c>
      <c r="F1220" s="25" t="s">
        <v>4117</v>
      </c>
      <c r="G1220" s="8" t="s">
        <v>158</v>
      </c>
      <c r="H1220" s="73">
        <v>90</v>
      </c>
      <c r="I1220" s="20">
        <v>590</v>
      </c>
      <c r="J1220" s="1" t="s">
        <v>4296</v>
      </c>
      <c r="K1220" s="37" t="s">
        <v>4177</v>
      </c>
      <c r="L1220" s="37"/>
      <c r="M1220" s="37">
        <v>15</v>
      </c>
      <c r="N1220" s="37">
        <v>464.29</v>
      </c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</row>
    <row r="1221" spans="2:31" s="51" customFormat="1" ht="38.25">
      <c r="B1221" s="7" t="s">
        <v>4118</v>
      </c>
      <c r="C1221" s="25" t="s">
        <v>4119</v>
      </c>
      <c r="D1221" s="25" t="s">
        <v>4120</v>
      </c>
      <c r="E1221" s="83" t="s">
        <v>4121</v>
      </c>
      <c r="F1221" s="232" t="s">
        <v>4122</v>
      </c>
      <c r="G1221" s="26" t="s">
        <v>158</v>
      </c>
      <c r="H1221" s="73">
        <v>70</v>
      </c>
      <c r="I1221" s="20">
        <v>1800</v>
      </c>
      <c r="J1221" s="1" t="s">
        <v>4409</v>
      </c>
      <c r="K1221" s="37" t="s">
        <v>4177</v>
      </c>
      <c r="L1221" s="37"/>
      <c r="M1221" s="37">
        <v>0.17599999999999999</v>
      </c>
      <c r="N1221" s="37">
        <v>1785.72</v>
      </c>
      <c r="O1221" s="233" t="s">
        <v>4484</v>
      </c>
      <c r="P1221" s="233" t="s">
        <v>4177</v>
      </c>
      <c r="Q1221" s="8"/>
      <c r="R1221" s="26">
        <f>0.04*72</f>
        <v>2.88</v>
      </c>
      <c r="S1221" s="84">
        <v>1643</v>
      </c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</row>
    <row r="1222" spans="2:31" s="51" customFormat="1" ht="25.5">
      <c r="B1222" s="7" t="s">
        <v>4123</v>
      </c>
      <c r="C1222" s="103" t="s">
        <v>4124</v>
      </c>
      <c r="D1222" s="100" t="s">
        <v>4125</v>
      </c>
      <c r="E1222" s="83" t="s">
        <v>4126</v>
      </c>
      <c r="F1222" s="25" t="s">
        <v>4127</v>
      </c>
      <c r="G1222" s="8" t="s">
        <v>798</v>
      </c>
      <c r="H1222" s="73">
        <v>33</v>
      </c>
      <c r="I1222" s="20">
        <v>2800</v>
      </c>
      <c r="J1222" s="1" t="s">
        <v>4409</v>
      </c>
      <c r="K1222" s="37" t="s">
        <v>4177</v>
      </c>
      <c r="L1222" s="37"/>
      <c r="M1222" s="37">
        <v>6</v>
      </c>
      <c r="N1222" s="37">
        <v>2423.23</v>
      </c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</row>
    <row r="1223" spans="2:31" s="51" customFormat="1" ht="25.5">
      <c r="B1223" s="7" t="s">
        <v>4128</v>
      </c>
      <c r="C1223" s="103" t="s">
        <v>4124</v>
      </c>
      <c r="D1223" s="44" t="s">
        <v>4125</v>
      </c>
      <c r="E1223" s="83" t="s">
        <v>4126</v>
      </c>
      <c r="F1223" s="25" t="s">
        <v>4129</v>
      </c>
      <c r="G1223" s="8" t="s">
        <v>798</v>
      </c>
      <c r="H1223" s="73">
        <v>140</v>
      </c>
      <c r="I1223" s="20">
        <v>550</v>
      </c>
      <c r="J1223" s="1" t="s">
        <v>4409</v>
      </c>
      <c r="K1223" s="37" t="s">
        <v>4177</v>
      </c>
      <c r="L1223" s="37"/>
      <c r="M1223" s="37">
        <v>35</v>
      </c>
      <c r="N1223" s="37">
        <v>401.8</v>
      </c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</row>
    <row r="1224" spans="2:31" s="51" customFormat="1" ht="25.5">
      <c r="B1224" s="7" t="s">
        <v>4130</v>
      </c>
      <c r="C1224" s="103" t="s">
        <v>4131</v>
      </c>
      <c r="D1224" s="103" t="s">
        <v>4125</v>
      </c>
      <c r="E1224" s="83" t="s">
        <v>4132</v>
      </c>
      <c r="F1224" s="103" t="s">
        <v>4133</v>
      </c>
      <c r="G1224" s="240" t="s">
        <v>798</v>
      </c>
      <c r="H1224" s="246">
        <v>220</v>
      </c>
      <c r="I1224" s="193">
        <v>135</v>
      </c>
      <c r="J1224" s="1" t="s">
        <v>4413</v>
      </c>
      <c r="K1224" s="37" t="s">
        <v>4177</v>
      </c>
      <c r="L1224" s="37"/>
      <c r="M1224" s="37">
        <v>40</v>
      </c>
      <c r="N1224" s="37">
        <v>93.75</v>
      </c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</row>
    <row r="1225" spans="2:31" s="51" customFormat="1" ht="38.25">
      <c r="B1225" s="7" t="s">
        <v>4134</v>
      </c>
      <c r="C1225" s="25" t="s">
        <v>4131</v>
      </c>
      <c r="D1225" s="25" t="s">
        <v>4125</v>
      </c>
      <c r="E1225" s="83" t="s">
        <v>4132</v>
      </c>
      <c r="F1225" s="25" t="s">
        <v>4082</v>
      </c>
      <c r="G1225" s="8" t="s">
        <v>798</v>
      </c>
      <c r="H1225" s="73">
        <v>220</v>
      </c>
      <c r="I1225" s="20">
        <v>180</v>
      </c>
      <c r="J1225" s="1" t="s">
        <v>4413</v>
      </c>
      <c r="K1225" s="37" t="s">
        <v>4177</v>
      </c>
      <c r="L1225" s="37"/>
      <c r="M1225" s="37">
        <v>70</v>
      </c>
      <c r="N1225" s="37">
        <v>160.74</v>
      </c>
      <c r="O1225" s="8" t="s">
        <v>4496</v>
      </c>
      <c r="P1225" s="8" t="s">
        <v>4177</v>
      </c>
      <c r="Q1225" s="8"/>
      <c r="R1225" s="7">
        <v>270</v>
      </c>
      <c r="S1225" s="7">
        <v>137</v>
      </c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</row>
    <row r="1226" spans="2:31" s="51" customFormat="1" ht="25.5">
      <c r="B1226" s="7" t="s">
        <v>4135</v>
      </c>
      <c r="C1226" s="25" t="s">
        <v>4131</v>
      </c>
      <c r="D1226" s="109" t="s">
        <v>4125</v>
      </c>
      <c r="E1226" s="83" t="s">
        <v>4132</v>
      </c>
      <c r="F1226" s="25" t="s">
        <v>4082</v>
      </c>
      <c r="G1226" s="8" t="s">
        <v>798</v>
      </c>
      <c r="H1226" s="73">
        <v>120</v>
      </c>
      <c r="I1226" s="20">
        <v>140</v>
      </c>
      <c r="J1226" s="1" t="s">
        <v>4413</v>
      </c>
      <c r="K1226" s="37" t="s">
        <v>4177</v>
      </c>
      <c r="L1226" s="37"/>
      <c r="M1226" s="37">
        <v>30</v>
      </c>
      <c r="N1226" s="37">
        <v>107.14</v>
      </c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</row>
    <row r="1227" spans="2:31" s="51" customFormat="1" ht="38.25">
      <c r="B1227" s="7" t="s">
        <v>4136</v>
      </c>
      <c r="C1227" s="25" t="s">
        <v>4131</v>
      </c>
      <c r="D1227" s="109" t="s">
        <v>4125</v>
      </c>
      <c r="E1227" s="83" t="s">
        <v>4132</v>
      </c>
      <c r="F1227" s="25" t="s">
        <v>4137</v>
      </c>
      <c r="G1227" s="8" t="s">
        <v>798</v>
      </c>
      <c r="H1227" s="73">
        <v>250</v>
      </c>
      <c r="I1227" s="20">
        <v>400</v>
      </c>
      <c r="J1227" s="1" t="s">
        <v>4413</v>
      </c>
      <c r="K1227" s="37" t="s">
        <v>4177</v>
      </c>
      <c r="L1227" s="37"/>
      <c r="M1227" s="37">
        <v>80</v>
      </c>
      <c r="N1227" s="37">
        <v>339.29</v>
      </c>
      <c r="O1227" s="8" t="s">
        <v>4496</v>
      </c>
      <c r="P1227" s="233" t="s">
        <v>4177</v>
      </c>
      <c r="Q1227" s="233"/>
      <c r="R1227" s="202">
        <v>135</v>
      </c>
      <c r="S1227" s="202">
        <v>308</v>
      </c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</row>
    <row r="1228" spans="2:31" s="51" customFormat="1" ht="25.5">
      <c r="B1228" s="7" t="s">
        <v>4138</v>
      </c>
      <c r="C1228" s="25" t="s">
        <v>4139</v>
      </c>
      <c r="D1228" s="109" t="s">
        <v>4125</v>
      </c>
      <c r="E1228" s="83" t="s">
        <v>4140</v>
      </c>
      <c r="F1228" s="25" t="s">
        <v>4141</v>
      </c>
      <c r="G1228" s="8" t="s">
        <v>3850</v>
      </c>
      <c r="H1228" s="73">
        <v>324</v>
      </c>
      <c r="I1228" s="20">
        <v>185</v>
      </c>
      <c r="J1228" s="1"/>
      <c r="K1228" s="37"/>
      <c r="L1228" s="37"/>
      <c r="M1228" s="37"/>
      <c r="N1228" s="37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</row>
    <row r="1229" spans="2:31" s="51" customFormat="1" ht="38.25">
      <c r="B1229" s="7" t="s">
        <v>4142</v>
      </c>
      <c r="C1229" s="90" t="s">
        <v>4143</v>
      </c>
      <c r="D1229" s="109" t="s">
        <v>4125</v>
      </c>
      <c r="E1229" s="83" t="s">
        <v>4144</v>
      </c>
      <c r="F1229" s="25" t="s">
        <v>4141</v>
      </c>
      <c r="G1229" s="8" t="s">
        <v>3850</v>
      </c>
      <c r="H1229" s="73">
        <v>1332</v>
      </c>
      <c r="I1229" s="20">
        <v>185</v>
      </c>
      <c r="J1229" s="1" t="s">
        <v>4413</v>
      </c>
      <c r="K1229" s="37" t="s">
        <v>4177</v>
      </c>
      <c r="L1229" s="37"/>
      <c r="M1229" s="37">
        <v>125</v>
      </c>
      <c r="N1229" s="37">
        <v>239.49</v>
      </c>
      <c r="O1229" s="8" t="s">
        <v>4497</v>
      </c>
      <c r="P1229" s="8" t="s">
        <v>4177</v>
      </c>
      <c r="Q1229" s="8"/>
      <c r="R1229" s="7">
        <v>75</v>
      </c>
      <c r="S1229" s="7">
        <v>250</v>
      </c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</row>
    <row r="1230" spans="2:31" s="51" customFormat="1" ht="38.25">
      <c r="B1230" s="7" t="s">
        <v>4145</v>
      </c>
      <c r="C1230" s="129" t="s">
        <v>4143</v>
      </c>
      <c r="D1230" s="109" t="s">
        <v>4125</v>
      </c>
      <c r="E1230" s="83" t="s">
        <v>4144</v>
      </c>
      <c r="F1230" s="25" t="s">
        <v>4141</v>
      </c>
      <c r="G1230" s="8" t="s">
        <v>3850</v>
      </c>
      <c r="H1230" s="73">
        <v>1332</v>
      </c>
      <c r="I1230" s="20">
        <v>165</v>
      </c>
      <c r="J1230" s="1" t="s">
        <v>4413</v>
      </c>
      <c r="K1230" s="37" t="s">
        <v>4177</v>
      </c>
      <c r="L1230" s="37"/>
      <c r="M1230" s="37">
        <v>1221</v>
      </c>
      <c r="N1230" s="37">
        <v>147.32</v>
      </c>
      <c r="O1230" s="8" t="s">
        <v>4497</v>
      </c>
      <c r="P1230" s="8" t="s">
        <v>4177</v>
      </c>
      <c r="Q1230" s="8"/>
      <c r="R1230" s="7">
        <v>744</v>
      </c>
      <c r="S1230" s="7">
        <v>150</v>
      </c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</row>
    <row r="1231" spans="2:31" s="51" customFormat="1" ht="38.25">
      <c r="B1231" s="7" t="s">
        <v>4146</v>
      </c>
      <c r="C1231" s="25" t="s">
        <v>4147</v>
      </c>
      <c r="D1231" s="25" t="s">
        <v>4125</v>
      </c>
      <c r="E1231" s="83" t="s">
        <v>4148</v>
      </c>
      <c r="F1231" s="25" t="s">
        <v>4149</v>
      </c>
      <c r="G1231" s="8" t="s">
        <v>853</v>
      </c>
      <c r="H1231" s="73">
        <v>276</v>
      </c>
      <c r="I1231" s="20">
        <v>250</v>
      </c>
      <c r="J1231" s="1" t="s">
        <v>4411</v>
      </c>
      <c r="K1231" s="37" t="s">
        <v>4177</v>
      </c>
      <c r="L1231" s="37"/>
      <c r="M1231" s="37">
        <v>462</v>
      </c>
      <c r="N1231" s="37">
        <v>153.18</v>
      </c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</row>
    <row r="1232" spans="2:31" s="51" customFormat="1" ht="25.5">
      <c r="B1232" s="7" t="s">
        <v>4150</v>
      </c>
      <c r="C1232" s="25" t="s">
        <v>4151</v>
      </c>
      <c r="D1232" s="232" t="s">
        <v>4152</v>
      </c>
      <c r="E1232" s="83" t="s">
        <v>4153</v>
      </c>
      <c r="F1232" s="25" t="s">
        <v>3902</v>
      </c>
      <c r="G1232" s="8" t="s">
        <v>51</v>
      </c>
      <c r="H1232" s="73">
        <v>650</v>
      </c>
      <c r="I1232" s="20">
        <v>220</v>
      </c>
      <c r="J1232" s="1" t="s">
        <v>4411</v>
      </c>
      <c r="K1232" s="37" t="s">
        <v>4177</v>
      </c>
      <c r="L1232" s="37"/>
      <c r="M1232" s="37">
        <v>62</v>
      </c>
      <c r="N1232" s="37">
        <v>183.04</v>
      </c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</row>
    <row r="1233" spans="2:31" s="51" customFormat="1" ht="25.5">
      <c r="B1233" s="7" t="s">
        <v>4154</v>
      </c>
      <c r="C1233" s="25" t="s">
        <v>4151</v>
      </c>
      <c r="D1233" s="232" t="s">
        <v>4152</v>
      </c>
      <c r="E1233" s="83" t="s">
        <v>4153</v>
      </c>
      <c r="F1233" s="25" t="s">
        <v>3902</v>
      </c>
      <c r="G1233" s="8" t="s">
        <v>51</v>
      </c>
      <c r="H1233" s="73">
        <v>450</v>
      </c>
      <c r="I1233" s="20">
        <v>250</v>
      </c>
      <c r="J1233" s="1"/>
      <c r="K1233" s="37"/>
      <c r="L1233" s="37"/>
      <c r="M1233" s="37"/>
      <c r="N1233" s="37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</row>
    <row r="1234" spans="2:31" s="51" customFormat="1" ht="25.5">
      <c r="B1234" s="7" t="s">
        <v>4155</v>
      </c>
      <c r="C1234" s="25" t="s">
        <v>4156</v>
      </c>
      <c r="D1234" s="25" t="s">
        <v>4157</v>
      </c>
      <c r="E1234" s="83" t="s">
        <v>4158</v>
      </c>
      <c r="F1234" s="232" t="s">
        <v>4159</v>
      </c>
      <c r="G1234" s="8" t="s">
        <v>51</v>
      </c>
      <c r="H1234" s="73">
        <v>280</v>
      </c>
      <c r="I1234" s="20">
        <v>110</v>
      </c>
      <c r="J1234" s="1"/>
      <c r="K1234" s="37"/>
      <c r="L1234" s="37"/>
      <c r="M1234" s="37"/>
      <c r="N1234" s="37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</row>
    <row r="1235" spans="2:31" s="51" customFormat="1" ht="25.5">
      <c r="B1235" s="7" t="s">
        <v>4160</v>
      </c>
      <c r="C1235" s="25" t="s">
        <v>4156</v>
      </c>
      <c r="D1235" s="25" t="s">
        <v>4157</v>
      </c>
      <c r="E1235" s="83" t="s">
        <v>4158</v>
      </c>
      <c r="F1235" s="232" t="s">
        <v>4159</v>
      </c>
      <c r="G1235" s="8" t="s">
        <v>51</v>
      </c>
      <c r="H1235" s="73">
        <v>280</v>
      </c>
      <c r="I1235" s="20">
        <v>150</v>
      </c>
      <c r="J1235" s="1"/>
      <c r="K1235" s="37"/>
      <c r="L1235" s="37"/>
      <c r="M1235" s="37"/>
      <c r="N1235" s="37"/>
      <c r="O1235" s="8" t="s">
        <v>4495</v>
      </c>
      <c r="P1235" s="8" t="s">
        <v>4177</v>
      </c>
      <c r="Q1235" s="8"/>
      <c r="R1235" s="7">
        <v>1728</v>
      </c>
      <c r="S1235" s="7">
        <v>150</v>
      </c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</row>
    <row r="1236" spans="2:31" s="51" customFormat="1" ht="76.5">
      <c r="B1236" s="7" t="s">
        <v>4161</v>
      </c>
      <c r="C1236" s="48" t="s">
        <v>4162</v>
      </c>
      <c r="D1236" s="25" t="s">
        <v>4163</v>
      </c>
      <c r="E1236" s="83" t="s">
        <v>4164</v>
      </c>
      <c r="F1236" s="103" t="s">
        <v>4165</v>
      </c>
      <c r="G1236" s="8" t="s">
        <v>798</v>
      </c>
      <c r="H1236" s="73">
        <v>130</v>
      </c>
      <c r="I1236" s="20">
        <v>690</v>
      </c>
      <c r="J1236" s="1" t="s">
        <v>4409</v>
      </c>
      <c r="K1236" s="37" t="s">
        <v>4177</v>
      </c>
      <c r="L1236" s="37"/>
      <c r="M1236" s="37">
        <v>12</v>
      </c>
      <c r="N1236" s="37">
        <v>589.29</v>
      </c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</row>
    <row r="1237" spans="2:31" s="51" customFormat="1" ht="76.5">
      <c r="B1237" s="7" t="s">
        <v>4166</v>
      </c>
      <c r="C1237" s="25" t="s">
        <v>4167</v>
      </c>
      <c r="D1237" s="25" t="s">
        <v>4163</v>
      </c>
      <c r="E1237" s="83" t="s">
        <v>4164</v>
      </c>
      <c r="F1237" s="25" t="s">
        <v>4168</v>
      </c>
      <c r="G1237" s="8" t="s">
        <v>3830</v>
      </c>
      <c r="H1237" s="73">
        <v>230</v>
      </c>
      <c r="I1237" s="20">
        <v>400</v>
      </c>
      <c r="J1237" s="1"/>
      <c r="K1237" s="37"/>
      <c r="L1237" s="37"/>
      <c r="M1237" s="37"/>
      <c r="N1237" s="37"/>
      <c r="O1237" s="8" t="s">
        <v>4498</v>
      </c>
      <c r="P1237" s="8" t="s">
        <v>4177</v>
      </c>
      <c r="Q1237" s="8"/>
      <c r="R1237" s="7">
        <v>160</v>
      </c>
      <c r="S1237" s="7">
        <v>239</v>
      </c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</row>
    <row r="1238" spans="2:31" s="51" customFormat="1" ht="76.5">
      <c r="B1238" s="7" t="s">
        <v>4169</v>
      </c>
      <c r="C1238" s="250" t="s">
        <v>4170</v>
      </c>
      <c r="D1238" s="25" t="s">
        <v>4163</v>
      </c>
      <c r="E1238" s="83" t="s">
        <v>4171</v>
      </c>
      <c r="F1238" s="25" t="s">
        <v>4172</v>
      </c>
      <c r="G1238" s="8" t="s">
        <v>853</v>
      </c>
      <c r="H1238" s="73">
        <v>350</v>
      </c>
      <c r="I1238" s="20">
        <v>2800</v>
      </c>
      <c r="J1238" s="1"/>
      <c r="K1238" s="37"/>
      <c r="L1238" s="37"/>
      <c r="M1238" s="37"/>
      <c r="N1238" s="37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</row>
    <row r="1239" spans="2:31" s="51" customFormat="1" ht="76.5">
      <c r="B1239" s="7" t="s">
        <v>4173</v>
      </c>
      <c r="C1239" s="103" t="s">
        <v>4167</v>
      </c>
      <c r="D1239" s="103" t="s">
        <v>4163</v>
      </c>
      <c r="E1239" s="83" t="s">
        <v>4164</v>
      </c>
      <c r="F1239" s="103" t="s">
        <v>4168</v>
      </c>
      <c r="G1239" s="238" t="s">
        <v>3830</v>
      </c>
      <c r="H1239" s="73">
        <v>40</v>
      </c>
      <c r="I1239" s="20">
        <v>1100</v>
      </c>
      <c r="J1239" s="1"/>
      <c r="K1239" s="37"/>
      <c r="L1239" s="37"/>
      <c r="M1239" s="37"/>
      <c r="N1239" s="37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</row>
    <row r="1240" spans="2:31" s="51" customFormat="1" ht="76.5">
      <c r="B1240" s="7" t="s">
        <v>4174</v>
      </c>
      <c r="C1240" s="25" t="s">
        <v>4167</v>
      </c>
      <c r="D1240" s="25" t="s">
        <v>4163</v>
      </c>
      <c r="E1240" s="83" t="s">
        <v>4164</v>
      </c>
      <c r="F1240" s="25" t="s">
        <v>4168</v>
      </c>
      <c r="G1240" s="8" t="s">
        <v>3830</v>
      </c>
      <c r="H1240" s="73">
        <v>130</v>
      </c>
      <c r="I1240" s="20">
        <v>465</v>
      </c>
      <c r="J1240" s="1" t="s">
        <v>4409</v>
      </c>
      <c r="K1240" s="37" t="s">
        <v>4177</v>
      </c>
      <c r="L1240" s="37"/>
      <c r="M1240" s="37">
        <v>10</v>
      </c>
      <c r="N1240" s="37">
        <v>422.32</v>
      </c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</row>
    <row r="1241" spans="2:31" s="51" customFormat="1" ht="108" customHeight="1">
      <c r="B1241" s="7" t="s">
        <v>4175</v>
      </c>
      <c r="C1241" s="25" t="s">
        <v>4167</v>
      </c>
      <c r="D1241" s="25" t="s">
        <v>4163</v>
      </c>
      <c r="E1241" s="83" t="s">
        <v>4164</v>
      </c>
      <c r="F1241" s="25" t="s">
        <v>4168</v>
      </c>
      <c r="G1241" s="8" t="s">
        <v>3830</v>
      </c>
      <c r="H1241" s="73">
        <v>80</v>
      </c>
      <c r="I1241" s="20">
        <v>580</v>
      </c>
      <c r="J1241" s="1"/>
      <c r="K1241" s="37"/>
      <c r="L1241" s="37"/>
      <c r="M1241" s="37"/>
      <c r="N1241" s="37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</row>
    <row r="1242" spans="2:31" s="40" customFormat="1" ht="25.5">
      <c r="B1242" s="7" t="s">
        <v>4515</v>
      </c>
      <c r="C1242" s="8" t="s">
        <v>4516</v>
      </c>
      <c r="D1242" s="8" t="s">
        <v>1593</v>
      </c>
      <c r="E1242" s="8" t="s">
        <v>4517</v>
      </c>
      <c r="F1242" s="30" t="s">
        <v>4518</v>
      </c>
      <c r="G1242" s="13" t="s">
        <v>105</v>
      </c>
      <c r="H1242" s="14">
        <v>2</v>
      </c>
      <c r="I1242" s="18">
        <v>46000</v>
      </c>
      <c r="J1242" s="35"/>
      <c r="K1242" s="35"/>
      <c r="L1242" s="35"/>
      <c r="M1242" s="35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251"/>
    </row>
    <row r="1243" spans="2:31" s="40" customFormat="1" ht="38.25">
      <c r="B1243" s="7" t="s">
        <v>4519</v>
      </c>
      <c r="C1243" s="9" t="s">
        <v>4520</v>
      </c>
      <c r="D1243" s="8" t="s">
        <v>2077</v>
      </c>
      <c r="E1243" s="8" t="s">
        <v>4521</v>
      </c>
      <c r="F1243" s="8" t="s">
        <v>4522</v>
      </c>
      <c r="G1243" s="13" t="s">
        <v>105</v>
      </c>
      <c r="H1243" s="15">
        <v>2</v>
      </c>
      <c r="I1243" s="18">
        <v>99070</v>
      </c>
      <c r="J1243" s="35"/>
      <c r="K1243" s="35"/>
      <c r="L1243" s="35"/>
      <c r="M1243" s="35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251"/>
    </row>
    <row r="1244" spans="2:31" s="40" customFormat="1" ht="38.25">
      <c r="B1244" s="7" t="s">
        <v>4523</v>
      </c>
      <c r="C1244" s="9" t="s">
        <v>4520</v>
      </c>
      <c r="D1244" s="8" t="s">
        <v>2077</v>
      </c>
      <c r="E1244" s="8" t="s">
        <v>4521</v>
      </c>
      <c r="F1244" s="8" t="s">
        <v>4524</v>
      </c>
      <c r="G1244" s="13" t="s">
        <v>105</v>
      </c>
      <c r="H1244" s="15">
        <v>2</v>
      </c>
      <c r="I1244" s="18">
        <v>96320</v>
      </c>
      <c r="J1244" s="35"/>
      <c r="K1244" s="35"/>
      <c r="L1244" s="35"/>
      <c r="M1244" s="35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251"/>
    </row>
    <row r="1245" spans="2:31" s="40" customFormat="1" ht="25.5">
      <c r="B1245" s="7" t="s">
        <v>4525</v>
      </c>
      <c r="C1245" s="9" t="s">
        <v>2076</v>
      </c>
      <c r="D1245" s="8" t="s">
        <v>2077</v>
      </c>
      <c r="E1245" s="8" t="s">
        <v>4526</v>
      </c>
      <c r="F1245" s="8" t="s">
        <v>4527</v>
      </c>
      <c r="G1245" s="13" t="s">
        <v>105</v>
      </c>
      <c r="H1245" s="15">
        <v>1</v>
      </c>
      <c r="I1245" s="18">
        <v>70905</v>
      </c>
      <c r="J1245" s="35"/>
      <c r="K1245" s="35"/>
      <c r="L1245" s="35"/>
      <c r="M1245" s="35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251"/>
    </row>
    <row r="1246" spans="2:31" s="40" customFormat="1" ht="38.25">
      <c r="B1246" s="7" t="s">
        <v>4528</v>
      </c>
      <c r="C1246" s="9" t="s">
        <v>2085</v>
      </c>
      <c r="D1246" s="8" t="s">
        <v>2077</v>
      </c>
      <c r="E1246" s="8" t="s">
        <v>2086</v>
      </c>
      <c r="F1246" s="8" t="s">
        <v>4529</v>
      </c>
      <c r="G1246" s="13" t="s">
        <v>105</v>
      </c>
      <c r="H1246" s="15">
        <v>1</v>
      </c>
      <c r="I1246" s="18">
        <v>10910</v>
      </c>
      <c r="J1246" s="35"/>
      <c r="K1246" s="35"/>
      <c r="L1246" s="35"/>
      <c r="M1246" s="35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251"/>
    </row>
    <row r="1247" spans="2:31" s="40" customFormat="1" ht="38.25">
      <c r="B1247" s="7" t="s">
        <v>4530</v>
      </c>
      <c r="C1247" s="9" t="s">
        <v>4520</v>
      </c>
      <c r="D1247" s="8" t="s">
        <v>2077</v>
      </c>
      <c r="E1247" s="8" t="s">
        <v>4526</v>
      </c>
      <c r="F1247" s="8" t="s">
        <v>4531</v>
      </c>
      <c r="G1247" s="13" t="s">
        <v>105</v>
      </c>
      <c r="H1247" s="15">
        <v>2</v>
      </c>
      <c r="I1247" s="18">
        <v>26590</v>
      </c>
      <c r="J1247" s="35"/>
      <c r="K1247" s="35"/>
      <c r="L1247" s="35"/>
      <c r="M1247" s="35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251"/>
    </row>
    <row r="1248" spans="2:31" s="40" customFormat="1" ht="38.25">
      <c r="B1248" s="7" t="s">
        <v>4532</v>
      </c>
      <c r="C1248" s="9" t="s">
        <v>4520</v>
      </c>
      <c r="D1248" s="8" t="s">
        <v>2077</v>
      </c>
      <c r="E1248" s="8" t="s">
        <v>2078</v>
      </c>
      <c r="F1248" s="8" t="s">
        <v>4533</v>
      </c>
      <c r="G1248" s="13" t="s">
        <v>105</v>
      </c>
      <c r="H1248" s="15">
        <v>1</v>
      </c>
      <c r="I1248" s="18">
        <v>25600</v>
      </c>
      <c r="J1248" s="35"/>
      <c r="K1248" s="35"/>
      <c r="L1248" s="35"/>
      <c r="M1248" s="35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251"/>
    </row>
    <row r="1249" spans="2:31" s="40" customFormat="1" ht="38.25">
      <c r="B1249" s="7" t="s">
        <v>4534</v>
      </c>
      <c r="C1249" s="9" t="s">
        <v>2085</v>
      </c>
      <c r="D1249" s="8" t="s">
        <v>2077</v>
      </c>
      <c r="E1249" s="8" t="s">
        <v>4535</v>
      </c>
      <c r="F1249" s="8" t="s">
        <v>4536</v>
      </c>
      <c r="G1249" s="13" t="s">
        <v>105</v>
      </c>
      <c r="H1249" s="15">
        <v>2</v>
      </c>
      <c r="I1249" s="18">
        <v>121680</v>
      </c>
      <c r="J1249" s="35"/>
      <c r="K1249" s="35"/>
      <c r="L1249" s="35"/>
      <c r="M1249" s="35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251"/>
    </row>
    <row r="1250" spans="2:31" s="40" customFormat="1" ht="38.25">
      <c r="B1250" s="7" t="s">
        <v>4537</v>
      </c>
      <c r="C1250" s="9" t="s">
        <v>2085</v>
      </c>
      <c r="D1250" s="8" t="s">
        <v>2077</v>
      </c>
      <c r="E1250" s="8" t="s">
        <v>2086</v>
      </c>
      <c r="F1250" s="8" t="s">
        <v>4538</v>
      </c>
      <c r="G1250" s="13" t="s">
        <v>105</v>
      </c>
      <c r="H1250" s="7">
        <v>2</v>
      </c>
      <c r="I1250" s="18">
        <v>110810</v>
      </c>
      <c r="J1250" s="35"/>
      <c r="K1250" s="35"/>
      <c r="L1250" s="35"/>
      <c r="M1250" s="35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251"/>
    </row>
    <row r="1251" spans="2:31" s="40" customFormat="1" ht="76.5">
      <c r="B1251" s="7" t="s">
        <v>4539</v>
      </c>
      <c r="C1251" s="8" t="s">
        <v>4540</v>
      </c>
      <c r="D1251" s="10" t="s">
        <v>3240</v>
      </c>
      <c r="E1251" s="8" t="s">
        <v>4541</v>
      </c>
      <c r="F1251" s="10"/>
      <c r="G1251" s="8" t="s">
        <v>480</v>
      </c>
      <c r="H1251" s="16">
        <v>30.7</v>
      </c>
      <c r="I1251" s="19">
        <v>280875</v>
      </c>
      <c r="J1251" s="35"/>
      <c r="K1251" s="35"/>
      <c r="L1251" s="35"/>
      <c r="M1251" s="35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251"/>
    </row>
    <row r="1252" spans="2:31" s="40" customFormat="1" ht="38.25">
      <c r="B1252" s="7" t="s">
        <v>4542</v>
      </c>
      <c r="C1252" s="8" t="s">
        <v>1160</v>
      </c>
      <c r="D1252" s="8" t="s">
        <v>1156</v>
      </c>
      <c r="E1252" s="8" t="s">
        <v>1161</v>
      </c>
      <c r="F1252" s="11" t="s">
        <v>4543</v>
      </c>
      <c r="G1252" s="17" t="s">
        <v>480</v>
      </c>
      <c r="H1252" s="8">
        <v>2.5</v>
      </c>
      <c r="I1252" s="20">
        <v>176550</v>
      </c>
      <c r="J1252" s="1" t="s">
        <v>4338</v>
      </c>
      <c r="K1252" s="37" t="s">
        <v>4177</v>
      </c>
      <c r="L1252" s="37"/>
      <c r="M1252" s="37">
        <v>7.6630000000000003</v>
      </c>
      <c r="N1252" s="10">
        <v>166071.43</v>
      </c>
      <c r="O1252" s="36"/>
      <c r="P1252" s="36"/>
      <c r="Q1252" s="36"/>
      <c r="R1252" s="36"/>
      <c r="S1252" s="36"/>
      <c r="T1252" s="36"/>
      <c r="U1252" s="36"/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251"/>
    </row>
    <row r="1253" spans="2:31" s="40" customFormat="1" ht="25.5">
      <c r="B1253" s="7" t="s">
        <v>4544</v>
      </c>
      <c r="C1253" s="8" t="s">
        <v>1592</v>
      </c>
      <c r="D1253" s="8" t="s">
        <v>1593</v>
      </c>
      <c r="E1253" s="8" t="s">
        <v>1594</v>
      </c>
      <c r="F1253" s="11" t="s">
        <v>4545</v>
      </c>
      <c r="G1253" s="8" t="s">
        <v>105</v>
      </c>
      <c r="H1253" s="7">
        <v>125</v>
      </c>
      <c r="I1253" s="21">
        <v>45000</v>
      </c>
      <c r="J1253" s="35"/>
      <c r="K1253" s="35"/>
      <c r="L1253" s="35"/>
      <c r="M1253" s="35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251"/>
    </row>
    <row r="1254" spans="2:31" s="40" customFormat="1" ht="25.5">
      <c r="B1254" s="7" t="s">
        <v>4546</v>
      </c>
      <c r="C1254" s="9" t="s">
        <v>4547</v>
      </c>
      <c r="D1254" s="8" t="s">
        <v>1593</v>
      </c>
      <c r="E1254" s="8" t="s">
        <v>4548</v>
      </c>
      <c r="F1254" s="8" t="s">
        <v>4549</v>
      </c>
      <c r="G1254" s="8" t="s">
        <v>105</v>
      </c>
      <c r="H1254" s="7">
        <v>7</v>
      </c>
      <c r="I1254" s="21">
        <v>60000</v>
      </c>
      <c r="J1254" s="35"/>
      <c r="K1254" s="35"/>
      <c r="L1254" s="35"/>
      <c r="M1254" s="35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251"/>
    </row>
    <row r="1255" spans="2:31" s="40" customFormat="1" ht="25.5">
      <c r="B1255" s="7" t="s">
        <v>4550</v>
      </c>
      <c r="C1255" s="9" t="s">
        <v>4547</v>
      </c>
      <c r="D1255" s="8" t="s">
        <v>1593</v>
      </c>
      <c r="E1255" s="8" t="s">
        <v>4548</v>
      </c>
      <c r="F1255" s="12" t="s">
        <v>4551</v>
      </c>
      <c r="G1255" s="8" t="s">
        <v>105</v>
      </c>
      <c r="H1255" s="7">
        <v>7</v>
      </c>
      <c r="I1255" s="21">
        <v>170000</v>
      </c>
      <c r="J1255" s="35"/>
      <c r="K1255" s="35"/>
      <c r="L1255" s="35"/>
      <c r="M1255" s="35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251"/>
    </row>
    <row r="1256" spans="2:31" s="40" customFormat="1" ht="25.5">
      <c r="B1256" s="7" t="s">
        <v>4552</v>
      </c>
      <c r="C1256" s="9" t="s">
        <v>4547</v>
      </c>
      <c r="D1256" s="8" t="s">
        <v>1593</v>
      </c>
      <c r="E1256" s="8" t="s">
        <v>4548</v>
      </c>
      <c r="F1256" s="12" t="s">
        <v>4553</v>
      </c>
      <c r="G1256" s="8" t="s">
        <v>105</v>
      </c>
      <c r="H1256" s="7">
        <v>7</v>
      </c>
      <c r="I1256" s="21">
        <v>250000</v>
      </c>
      <c r="J1256" s="35"/>
      <c r="K1256" s="35"/>
      <c r="L1256" s="35"/>
      <c r="M1256" s="35"/>
      <c r="N1256" s="36"/>
      <c r="O1256" s="36"/>
      <c r="P1256" s="36"/>
      <c r="Q1256" s="36"/>
      <c r="R1256" s="36"/>
      <c r="S1256" s="36"/>
      <c r="T1256" s="36"/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251"/>
    </row>
    <row r="1257" spans="2:31" s="40" customFormat="1" ht="38.25">
      <c r="B1257" s="7" t="s">
        <v>4554</v>
      </c>
      <c r="C1257" s="25" t="s">
        <v>4555</v>
      </c>
      <c r="D1257" s="25" t="s">
        <v>4556</v>
      </c>
      <c r="E1257" s="25" t="s">
        <v>4557</v>
      </c>
      <c r="F1257" s="26" t="s">
        <v>4558</v>
      </c>
      <c r="G1257" s="8" t="s">
        <v>105</v>
      </c>
      <c r="H1257" s="8">
        <v>5</v>
      </c>
      <c r="I1257" s="27">
        <f>5165000/5*4.5</f>
        <v>4648500</v>
      </c>
      <c r="J1257" s="35"/>
      <c r="K1257" s="35"/>
      <c r="L1257" s="35"/>
      <c r="M1257" s="35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251"/>
    </row>
    <row r="1258" spans="2:31">
      <c r="J1258" s="22"/>
      <c r="K1258" s="23"/>
      <c r="L1258" s="23"/>
      <c r="M1258" s="23"/>
      <c r="N1258" s="23"/>
      <c r="O1258" s="24"/>
      <c r="P1258" s="24"/>
      <c r="Q1258" s="24"/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</row>
    <row r="1259" spans="2:31">
      <c r="J1259" s="22"/>
      <c r="K1259" s="23"/>
      <c r="L1259" s="23"/>
      <c r="M1259" s="23"/>
      <c r="N1259" s="23"/>
      <c r="O1259" s="24"/>
      <c r="P1259" s="24"/>
      <c r="Q1259" s="24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</row>
    <row r="1260" spans="2:31">
      <c r="J1260" s="22"/>
      <c r="K1260" s="23"/>
      <c r="L1260" s="23"/>
      <c r="M1260" s="23"/>
      <c r="N1260" s="23"/>
      <c r="O1260" s="24"/>
      <c r="P1260" s="24"/>
      <c r="Q1260" s="24"/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</row>
    <row r="1261" spans="2:31">
      <c r="J1261" s="22"/>
      <c r="K1261" s="23"/>
      <c r="L1261" s="23"/>
      <c r="M1261" s="23"/>
      <c r="N1261" s="23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</row>
    <row r="1262" spans="2:31">
      <c r="J1262" s="22"/>
      <c r="K1262" s="23"/>
      <c r="L1262" s="23"/>
      <c r="M1262" s="23"/>
      <c r="N1262" s="23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</row>
    <row r="1263" spans="2:31">
      <c r="J1263" s="22"/>
      <c r="K1263" s="23"/>
      <c r="L1263" s="23"/>
      <c r="M1263" s="23"/>
      <c r="N1263" s="23"/>
      <c r="O1263" s="24"/>
      <c r="P1263" s="24"/>
      <c r="Q1263" s="24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</row>
    <row r="1264" spans="2:31">
      <c r="J1264" s="22"/>
      <c r="K1264" s="23"/>
      <c r="L1264" s="23"/>
      <c r="M1264" s="23"/>
      <c r="N1264" s="23"/>
      <c r="O1264" s="24"/>
      <c r="P1264" s="24"/>
      <c r="Q1264" s="24"/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</row>
    <row r="1265" spans="10:31">
      <c r="J1265" s="22"/>
      <c r="K1265" s="23"/>
      <c r="L1265" s="23"/>
      <c r="M1265" s="23"/>
      <c r="N1265" s="23"/>
      <c r="O1265" s="24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</row>
    <row r="1266" spans="10:31">
      <c r="J1266" s="22"/>
      <c r="K1266" s="23"/>
      <c r="L1266" s="23"/>
      <c r="M1266" s="23"/>
      <c r="N1266" s="23"/>
      <c r="O1266" s="24"/>
      <c r="P1266" s="24"/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</row>
    <row r="1267" spans="10:31">
      <c r="J1267" s="22"/>
      <c r="K1267" s="23"/>
      <c r="L1267" s="23"/>
      <c r="M1267" s="23"/>
      <c r="N1267" s="23"/>
      <c r="O1267" s="24"/>
      <c r="P1267" s="24"/>
      <c r="Q1267" s="24"/>
      <c r="R1267" s="24"/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</row>
    <row r="1268" spans="10:31">
      <c r="J1268" s="22"/>
      <c r="K1268" s="23"/>
      <c r="L1268" s="23"/>
      <c r="M1268" s="23"/>
      <c r="N1268" s="23"/>
      <c r="O1268" s="24"/>
      <c r="P1268" s="24"/>
      <c r="Q1268" s="24"/>
      <c r="R1268" s="24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</row>
    <row r="1269" spans="10:31">
      <c r="J1269" s="22"/>
      <c r="K1269" s="23"/>
      <c r="L1269" s="23"/>
      <c r="M1269" s="23"/>
      <c r="N1269" s="23"/>
      <c r="O1269" s="24"/>
      <c r="P1269" s="24"/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</row>
    <row r="1270" spans="10:31">
      <c r="J1270" s="22"/>
      <c r="K1270" s="23"/>
      <c r="L1270" s="23"/>
      <c r="M1270" s="23"/>
      <c r="N1270" s="23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4"/>
      <c r="AD1270" s="24"/>
      <c r="AE1270" s="24"/>
    </row>
    <row r="1271" spans="10:31">
      <c r="J1271" s="22"/>
      <c r="K1271" s="23"/>
      <c r="L1271" s="23"/>
      <c r="M1271" s="23"/>
      <c r="N1271" s="23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</row>
    <row r="1272" spans="10:31">
      <c r="J1272" s="22"/>
      <c r="K1272" s="23"/>
      <c r="L1272" s="23"/>
      <c r="M1272" s="23"/>
      <c r="N1272" s="23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</row>
    <row r="1273" spans="10:31">
      <c r="J1273" s="22"/>
      <c r="K1273" s="23"/>
      <c r="L1273" s="23"/>
      <c r="M1273" s="23"/>
      <c r="N1273" s="23"/>
      <c r="O1273" s="24"/>
      <c r="P1273" s="24"/>
      <c r="Q1273" s="24"/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</row>
    <row r="1274" spans="10:31">
      <c r="J1274" s="22"/>
      <c r="K1274" s="23"/>
      <c r="L1274" s="23"/>
      <c r="M1274" s="23"/>
      <c r="N1274" s="23"/>
      <c r="O1274" s="24"/>
      <c r="P1274" s="24"/>
      <c r="Q1274" s="24"/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</row>
    <row r="1275" spans="10:31">
      <c r="J1275" s="22"/>
      <c r="K1275" s="23"/>
      <c r="L1275" s="23"/>
      <c r="M1275" s="23"/>
      <c r="N1275" s="23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</row>
    <row r="1276" spans="10:31">
      <c r="J1276" s="22"/>
      <c r="K1276" s="23"/>
      <c r="L1276" s="23"/>
      <c r="M1276" s="23"/>
      <c r="N1276" s="23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4"/>
      <c r="AE1276" s="24"/>
    </row>
    <row r="1277" spans="10:31">
      <c r="J1277" s="22"/>
      <c r="K1277" s="23"/>
      <c r="L1277" s="23"/>
      <c r="M1277" s="23"/>
      <c r="N1277" s="23"/>
      <c r="O1277" s="24"/>
      <c r="P1277" s="24"/>
      <c r="Q1277" s="24"/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</row>
    <row r="1278" spans="10:31">
      <c r="J1278" s="22"/>
      <c r="K1278" s="23"/>
      <c r="L1278" s="23"/>
      <c r="M1278" s="23"/>
      <c r="N1278" s="23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4"/>
      <c r="AD1278" s="24"/>
      <c r="AE1278" s="24"/>
    </row>
    <row r="1279" spans="10:31">
      <c r="J1279" s="22"/>
      <c r="K1279" s="23"/>
      <c r="L1279" s="23"/>
      <c r="M1279" s="23"/>
      <c r="N1279" s="23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</row>
    <row r="1280" spans="10:31">
      <c r="J1280" s="22"/>
      <c r="K1280" s="23"/>
      <c r="L1280" s="23"/>
      <c r="M1280" s="23"/>
      <c r="N1280" s="23"/>
      <c r="O1280" s="24"/>
      <c r="P1280" s="24"/>
      <c r="Q1280" s="24"/>
      <c r="R1280" s="24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</row>
    <row r="1281" spans="10:31">
      <c r="J1281" s="22"/>
      <c r="K1281" s="23"/>
      <c r="L1281" s="23"/>
      <c r="M1281" s="23"/>
      <c r="N1281" s="23"/>
      <c r="O1281" s="24"/>
      <c r="P1281" s="24"/>
      <c r="Q1281" s="24"/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/>
      <c r="AC1281" s="24"/>
      <c r="AD1281" s="24"/>
      <c r="AE1281" s="24"/>
    </row>
    <row r="1282" spans="10:31">
      <c r="J1282" s="22"/>
      <c r="K1282" s="23"/>
      <c r="L1282" s="23"/>
      <c r="M1282" s="23"/>
      <c r="N1282" s="23"/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</row>
    <row r="1283" spans="10:31">
      <c r="J1283" s="22"/>
      <c r="K1283" s="23"/>
      <c r="L1283" s="23"/>
      <c r="M1283" s="23"/>
      <c r="N1283" s="23"/>
      <c r="O1283" s="24"/>
      <c r="P1283" s="24"/>
      <c r="Q1283" s="24"/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</row>
    <row r="1284" spans="10:31">
      <c r="J1284" s="22"/>
      <c r="K1284" s="23"/>
      <c r="L1284" s="23"/>
      <c r="M1284" s="23"/>
      <c r="N1284" s="23"/>
      <c r="O1284" s="24"/>
      <c r="P1284" s="24"/>
      <c r="Q1284" s="24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4"/>
      <c r="AD1284" s="24"/>
      <c r="AE1284" s="24"/>
    </row>
    <row r="1285" spans="10:31">
      <c r="J1285" s="22"/>
      <c r="K1285" s="23"/>
      <c r="L1285" s="23"/>
      <c r="M1285" s="23"/>
      <c r="N1285" s="23"/>
      <c r="O1285" s="24"/>
      <c r="P1285" s="24"/>
      <c r="Q1285" s="24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</row>
    <row r="1286" spans="10:31">
      <c r="J1286" s="22"/>
      <c r="K1286" s="23"/>
      <c r="L1286" s="23"/>
      <c r="M1286" s="23"/>
      <c r="N1286" s="23"/>
      <c r="O1286" s="24"/>
      <c r="P1286" s="24"/>
      <c r="Q1286" s="24"/>
      <c r="R1286" s="24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24"/>
      <c r="AE1286" s="24"/>
    </row>
    <row r="1287" spans="10:31">
      <c r="J1287" s="22"/>
      <c r="K1287" s="23"/>
      <c r="L1287" s="23"/>
      <c r="M1287" s="23"/>
      <c r="N1287" s="23"/>
      <c r="O1287" s="24"/>
      <c r="P1287" s="24"/>
      <c r="Q1287" s="24"/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/>
      <c r="AC1287" s="24"/>
      <c r="AD1287" s="24"/>
      <c r="AE1287" s="24"/>
    </row>
    <row r="1288" spans="10:31">
      <c r="J1288" s="22"/>
      <c r="K1288" s="23"/>
      <c r="L1288" s="23"/>
      <c r="M1288" s="23"/>
      <c r="N1288" s="23"/>
      <c r="O1288" s="24"/>
      <c r="P1288" s="24"/>
      <c r="Q1288" s="24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</row>
    <row r="1289" spans="10:31">
      <c r="J1289" s="22"/>
      <c r="K1289" s="23"/>
      <c r="L1289" s="23"/>
      <c r="M1289" s="23"/>
      <c r="N1289" s="23"/>
      <c r="O1289" s="24"/>
      <c r="P1289" s="24"/>
      <c r="Q1289" s="24"/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</row>
    <row r="1290" spans="10:31">
      <c r="J1290" s="22"/>
      <c r="K1290" s="23"/>
      <c r="L1290" s="23"/>
      <c r="M1290" s="23"/>
      <c r="N1290" s="23"/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</row>
    <row r="1291" spans="10:31">
      <c r="J1291" s="22"/>
      <c r="K1291" s="23"/>
      <c r="L1291" s="23"/>
      <c r="M1291" s="23"/>
      <c r="N1291" s="23"/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</row>
    <row r="1292" spans="10:31">
      <c r="J1292" s="22"/>
      <c r="K1292" s="23"/>
      <c r="L1292" s="23"/>
      <c r="M1292" s="23"/>
      <c r="N1292" s="23"/>
      <c r="O1292" s="24"/>
      <c r="P1292" s="24"/>
      <c r="Q1292" s="24"/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</row>
    <row r="1293" spans="10:31">
      <c r="J1293" s="22"/>
      <c r="K1293" s="23"/>
      <c r="L1293" s="23"/>
      <c r="M1293" s="23"/>
      <c r="N1293" s="23"/>
      <c r="O1293" s="24"/>
      <c r="P1293" s="24"/>
      <c r="Q1293" s="24"/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</row>
    <row r="1294" spans="10:31">
      <c r="J1294" s="22"/>
      <c r="K1294" s="23"/>
      <c r="L1294" s="23"/>
      <c r="M1294" s="23"/>
      <c r="N1294" s="23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</row>
    <row r="1295" spans="10:31">
      <c r="J1295" s="22"/>
      <c r="K1295" s="23"/>
      <c r="L1295" s="23"/>
      <c r="M1295" s="23"/>
      <c r="N1295" s="23"/>
      <c r="O1295" s="24"/>
      <c r="P1295" s="24"/>
      <c r="Q1295" s="24"/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</row>
    <row r="1296" spans="10:31">
      <c r="J1296" s="22"/>
      <c r="K1296" s="23"/>
      <c r="L1296" s="23"/>
      <c r="M1296" s="23"/>
      <c r="N1296" s="23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</row>
    <row r="1297" spans="10:31">
      <c r="J1297" s="22"/>
      <c r="K1297" s="23"/>
      <c r="L1297" s="23"/>
      <c r="M1297" s="23"/>
      <c r="N1297" s="23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</row>
    <row r="1298" spans="10:31">
      <c r="J1298" s="22"/>
      <c r="K1298" s="23"/>
      <c r="L1298" s="23"/>
      <c r="M1298" s="23"/>
      <c r="N1298" s="23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</row>
    <row r="1299" spans="10:31">
      <c r="J1299" s="22"/>
      <c r="K1299" s="23"/>
      <c r="L1299" s="23"/>
      <c r="M1299" s="23"/>
      <c r="N1299" s="23"/>
      <c r="O1299" s="24"/>
      <c r="P1299" s="24"/>
      <c r="Q1299" s="24"/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</row>
  </sheetData>
  <mergeCells count="18">
    <mergeCell ref="B5:N5"/>
    <mergeCell ref="B6:N6"/>
    <mergeCell ref="B8:N8"/>
    <mergeCell ref="J12:N12"/>
    <mergeCell ref="F12:F13"/>
    <mergeCell ref="G12:G13"/>
    <mergeCell ref="H12:H13"/>
    <mergeCell ref="B11:I11"/>
    <mergeCell ref="J11:P11"/>
    <mergeCell ref="B12:B13"/>
    <mergeCell ref="C12:C13"/>
    <mergeCell ref="D12:D13"/>
    <mergeCell ref="E12:E13"/>
    <mergeCell ref="I12:I13"/>
    <mergeCell ref="T12:W12"/>
    <mergeCell ref="X12:AA12"/>
    <mergeCell ref="AB12:AE12"/>
    <mergeCell ref="O12:S12"/>
  </mergeCells>
  <phoneticPr fontId="3" type="noConversion"/>
  <hyperlinks>
    <hyperlink ref="G767" r:id="rId1" tooltip="Посмотреть фото" display="ФОТО"/>
    <hyperlink ref="G772" r:id="rId2" tooltip="Посмотреть фото" display="ФОТО"/>
    <hyperlink ref="C651" r:id="rId3" display="http://enstru.skc.kz/ru/ntru/detail/?kpved=24.34.11.00.10.14.10.13.1"/>
    <hyperlink ref="C1238" r:id="rId4" display="http://enstru.skc.kz/ru/ntru/detail/?kpved=10.83.12.00.00.00.21.10.1"/>
  </hyperlinks>
  <pageMargins left="0.37" right="0.16" top="0.43" bottom="0.36" header="0.28000000000000003" footer="0.22"/>
  <pageSetup paperSize="9" scale="84" orientation="landscape" verticalDpi="0" r:id="rId5"/>
  <headerFooter alignWithMargins="0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2</vt:lpstr>
      <vt:lpstr>'прилож 2'!Область_печати</vt:lpstr>
    </vt:vector>
  </TitlesOfParts>
  <Company>АО ПЗТМ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А.И.</dc:creator>
  <cp:lastModifiedBy>abondarenko</cp:lastModifiedBy>
  <cp:lastPrinted>2012-10-20T03:16:18Z</cp:lastPrinted>
  <dcterms:created xsi:type="dcterms:W3CDTF">2012-10-20T03:02:12Z</dcterms:created>
  <dcterms:modified xsi:type="dcterms:W3CDTF">2015-01-15T09:45:40Z</dcterms:modified>
</cp:coreProperties>
</file>